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mdcrcz.sharepoint.com/sites/nt-o430/Sdilene dokumenty/Fondy EU/O432/03 OPD III/09_Infrastruktura pro alternativní paliva/__Budouci vyzvy/Planovaci komise/"/>
    </mc:Choice>
  </mc:AlternateContent>
  <xr:revisionPtr revIDLastSave="51" documentId="13_ncr:1_{E76B1800-1D0B-4FBE-BD73-991CB3AAC143}" xr6:coauthVersionLast="47" xr6:coauthVersionMax="47" xr10:uidLastSave="{BD257005-A2B9-41EA-91A8-7C0B24C0BF2A}"/>
  <bookViews>
    <workbookView xWindow="-120" yWindow="-120" windowWidth="29040" windowHeight="17520" tabRatio="736" xr2:uid="{00000000-000D-0000-FFFF-FFFF00000000}"/>
  </bookViews>
  <sheets>
    <sheet name="Úvodní strana" sheetId="1" r:id="rId1"/>
    <sheet name="Id. žádosti" sheetId="18" r:id="rId2"/>
    <sheet name="Souhrn" sheetId="6" r:id="rId3"/>
    <sheet name="Souhrn_pro_bodovaná_kritéria" sheetId="22" r:id="rId4"/>
    <sheet name="K.1" sheetId="8" r:id="rId5"/>
    <sheet name="K.2" sheetId="9" r:id="rId6"/>
    <sheet name="K.3" sheetId="16" r:id="rId7"/>
    <sheet name="K.4" sheetId="10" r:id="rId8"/>
    <sheet name="K.5" sheetId="12" r:id="rId9"/>
    <sheet name="K.6_relevance" sheetId="19" r:id="rId10"/>
    <sheet name="K.7_hospodárnost" sheetId="20" r:id="rId11"/>
    <sheet name="Analýza rizik" sheetId="7" r:id="rId12"/>
    <sheet name="indikátory" sheetId="17" r:id="rId13"/>
  </sheets>
  <definedNames>
    <definedName name="_xlnm.Print_Area" localSheetId="11">'Analýza rizik'!$B$1:$J$22</definedName>
    <definedName name="_xlnm.Print_Area" localSheetId="1">'Id. žádosti'!$B$2:$C$14</definedName>
    <definedName name="_xlnm.Print_Area" localSheetId="4">K.1!$B$1:$I$31</definedName>
    <definedName name="_xlnm.Print_Area" localSheetId="5">K.2!$B$1:$H$24</definedName>
    <definedName name="_xlnm.Print_Area" localSheetId="6">K.3!$B$2:$H$20</definedName>
    <definedName name="_xlnm.Print_Area" localSheetId="7">K.4!$B$2:$H$21</definedName>
    <definedName name="_xlnm.Print_Area" localSheetId="8">K.5!$B$1:$H$20</definedName>
    <definedName name="_xlnm.Print_Area" localSheetId="9">K.6_relevance!$B$1:$I$17</definedName>
    <definedName name="_xlnm.Print_Area" localSheetId="10">K.7_hospodárnost!$B$2:$H$16</definedName>
    <definedName name="_xlnm.Print_Area" localSheetId="2">Souhrn!$B$1:$D$23</definedName>
    <definedName name="_xlnm.Print_Area" localSheetId="3">Souhrn_pro_bodovaná_kritéria!$B$4:$H$26</definedName>
    <definedName name="_xlnm.Print_Area" localSheetId="0">'Úvodní strana'!$B$3:$B$25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19" l="1"/>
  <c r="E23" i="20"/>
  <c r="B16" i="1" l="1"/>
  <c r="D19" i="19" l="1"/>
  <c r="B4" i="20" l="1"/>
  <c r="B4" i="19"/>
  <c r="H7" i="22"/>
  <c r="H8" i="22"/>
  <c r="H9" i="22"/>
  <c r="H10" i="22"/>
  <c r="H11" i="22"/>
  <c r="B4" i="22"/>
  <c r="E22" i="20"/>
  <c r="F12" i="22"/>
  <c r="H12" i="22" s="1"/>
  <c r="D18" i="19"/>
  <c r="E12" i="22" s="1"/>
  <c r="D10" i="20"/>
  <c r="F13" i="22" s="1"/>
  <c r="H13" i="22" s="1"/>
  <c r="H14" i="22" l="1"/>
  <c r="D7" i="9"/>
  <c r="D18" i="8"/>
  <c r="D17" i="8"/>
  <c r="D16" i="8"/>
  <c r="D13" i="8"/>
  <c r="D12" i="8"/>
  <c r="D11" i="8"/>
  <c r="B76" i="7" l="1"/>
  <c r="B77" i="7"/>
  <c r="B78" i="7"/>
  <c r="B79" i="7"/>
  <c r="B80" i="7"/>
  <c r="B81" i="7"/>
  <c r="B82" i="7"/>
  <c r="B83" i="7"/>
  <c r="B75" i="7"/>
  <c r="D7" i="12"/>
  <c r="D7" i="10"/>
  <c r="D15" i="10" s="1"/>
  <c r="D7" i="16"/>
  <c r="D10" i="6" l="1"/>
  <c r="E10" i="22"/>
  <c r="D12" i="9"/>
  <c r="D18" i="9" l="1"/>
  <c r="E8" i="22" s="1"/>
  <c r="G35" i="8"/>
  <c r="G34" i="8"/>
  <c r="D19" i="8"/>
  <c r="D15" i="8"/>
  <c r="D14" i="8"/>
  <c r="D10" i="8"/>
  <c r="D9" i="8"/>
  <c r="D8" i="8"/>
  <c r="D7" i="8"/>
  <c r="E25" i="8" l="1"/>
  <c r="D7" i="6" l="1"/>
  <c r="E7" i="22"/>
  <c r="D14" i="16"/>
  <c r="B4" i="16"/>
  <c r="D9" i="6" l="1"/>
  <c r="E9" i="22"/>
  <c r="B14" i="1"/>
  <c r="B12" i="1" l="1"/>
  <c r="D8" i="6" l="1"/>
  <c r="D13" i="12"/>
  <c r="E11" i="22" s="1"/>
  <c r="B3" i="7"/>
  <c r="B4" i="12"/>
  <c r="B4" i="10"/>
  <c r="B4" i="9"/>
  <c r="B4" i="8"/>
  <c r="B4" i="6"/>
  <c r="E30" i="22" l="1"/>
  <c r="E29" i="22"/>
  <c r="E32" i="22"/>
  <c r="E31" i="22"/>
  <c r="E14" i="22"/>
  <c r="E28" i="22"/>
  <c r="D11" i="6"/>
  <c r="D26" i="6" s="1"/>
  <c r="F14" i="7"/>
  <c r="F13" i="7"/>
  <c r="F12" i="7"/>
  <c r="F11" i="7"/>
  <c r="F10" i="7"/>
  <c r="F9" i="7"/>
  <c r="F8" i="7"/>
  <c r="F7" i="7"/>
  <c r="D14" i="7"/>
  <c r="D13" i="7"/>
  <c r="D12" i="7"/>
  <c r="D11" i="7"/>
  <c r="D10" i="7"/>
  <c r="D9" i="7"/>
  <c r="D8" i="7"/>
  <c r="D7" i="7"/>
  <c r="F6" i="7"/>
  <c r="D6" i="7"/>
  <c r="D25" i="6" l="1"/>
  <c r="D28" i="6"/>
  <c r="D27" i="6"/>
  <c r="D29" i="6"/>
  <c r="C23" i="7"/>
  <c r="I11" i="7"/>
  <c r="H11" i="7" s="1"/>
  <c r="I6" i="7"/>
  <c r="H6" i="7" s="1"/>
  <c r="D75" i="7" s="1"/>
  <c r="I8" i="7"/>
  <c r="H8" i="7" s="1"/>
  <c r="D77" i="7" s="1"/>
  <c r="I12" i="7"/>
  <c r="H12" i="7" s="1"/>
  <c r="I9" i="7"/>
  <c r="H9" i="7" s="1"/>
  <c r="I13" i="7"/>
  <c r="H13" i="7" s="1"/>
  <c r="I7" i="7"/>
  <c r="H7" i="7" s="1"/>
  <c r="I10" i="7"/>
  <c r="H10" i="7" s="1"/>
  <c r="I14" i="7"/>
  <c r="H14" i="7" s="1"/>
  <c r="D12" i="6" l="1"/>
  <c r="D15" i="6" s="1"/>
  <c r="B21" i="1" s="1"/>
  <c r="G13" i="7"/>
  <c r="C82" i="7" s="1"/>
  <c r="D82" i="7"/>
  <c r="G12" i="7"/>
  <c r="C81" i="7" s="1"/>
  <c r="D81" i="7"/>
  <c r="G11" i="7"/>
  <c r="C80" i="7" s="1"/>
  <c r="D80" i="7"/>
  <c r="G10" i="7"/>
  <c r="C79" i="7" s="1"/>
  <c r="D79" i="7"/>
  <c r="G14" i="7"/>
  <c r="C83" i="7" s="1"/>
  <c r="D83" i="7"/>
  <c r="G9" i="7"/>
  <c r="C78" i="7" s="1"/>
  <c r="D78" i="7"/>
  <c r="E77" i="7"/>
  <c r="G77" i="7"/>
  <c r="G7" i="7"/>
  <c r="C76" i="7" s="1"/>
  <c r="D76" i="7"/>
  <c r="G75" i="7"/>
  <c r="E75" i="7"/>
  <c r="G8" i="7"/>
  <c r="C77" i="7" s="1"/>
  <c r="G6" i="7"/>
  <c r="C75" i="7" s="1"/>
  <c r="G81" i="7" l="1"/>
  <c r="E81" i="7"/>
  <c r="E82" i="7"/>
  <c r="G82" i="7"/>
  <c r="G79" i="7"/>
  <c r="E79" i="7"/>
  <c r="G80" i="7"/>
  <c r="E80" i="7"/>
  <c r="E83" i="7"/>
  <c r="G83" i="7"/>
  <c r="G78" i="7"/>
  <c r="E78" i="7"/>
  <c r="G76" i="7"/>
  <c r="E76" i="7"/>
  <c r="E84" i="7" l="1"/>
  <c r="G84" i="7"/>
  <c r="D16" i="7" l="1"/>
  <c r="D13" i="6" s="1"/>
  <c r="E16" i="22" l="1"/>
</calcChain>
</file>

<file path=xl/sharedStrings.xml><?xml version="1.0" encoding="utf-8"?>
<sst xmlns="http://schemas.openxmlformats.org/spreadsheetml/2006/main" count="695" uniqueCount="371">
  <si>
    <t>Řídicí orgán OPD 2021-2027</t>
  </si>
  <si>
    <t>Hodnocení projektových žádostí 
Programu Doprava 2021 - 2027</t>
  </si>
  <si>
    <t>Identifikace žádosti a hodnocení</t>
  </si>
  <si>
    <t>Název projektu</t>
  </si>
  <si>
    <t>Registrační číslo žádosti</t>
  </si>
  <si>
    <t xml:space="preserve">Opatření </t>
  </si>
  <si>
    <t>Infrastruktura pro alternativní paliva</t>
  </si>
  <si>
    <t>Fáze hodnocení</t>
  </si>
  <si>
    <t xml:space="preserve">jednokolový systém hodnocení </t>
  </si>
  <si>
    <t>Celkové náklady vč. DPH</t>
  </si>
  <si>
    <t>Celkové způsobilé náklady</t>
  </si>
  <si>
    <t>Požadovaný příspěvek OPD</t>
  </si>
  <si>
    <t xml:space="preserve">Žadatel </t>
  </si>
  <si>
    <t>Legenda</t>
  </si>
  <si>
    <t>Vyplní hodnotitel</t>
  </si>
  <si>
    <t>ano/ne</t>
  </si>
  <si>
    <t>je nutné  jednoznačné posoudit splnění kriteria - ano nebo ne podle předepsané metodiky</t>
  </si>
  <si>
    <t>ano/ne/nerelevantní</t>
  </si>
  <si>
    <t>je nutné jednoznačné posoudit splnění kriteria - ano nebo ne podle předepsané metodiky, hodnocení nerelevantní lze použít ve vybraných případech, kdy není hledisko relevantní.</t>
  </si>
  <si>
    <t>s výhradou</t>
  </si>
  <si>
    <t>kladné hodnocení kritéria je podmíněno řádným vypořádáním výhrady</t>
  </si>
  <si>
    <t>04.01.02.03.01.01</t>
  </si>
  <si>
    <t>Železniční infrastruktura TEN-T</t>
  </si>
  <si>
    <t>04.01.02.03.01.02</t>
  </si>
  <si>
    <t>Silniční infrastruktura (TEN-T)</t>
  </si>
  <si>
    <t>04.01.02.03.01.03</t>
  </si>
  <si>
    <t>Infrastruktura pro multimodální dopravu TEN-T</t>
  </si>
  <si>
    <t>04.01.02.03.01.04</t>
  </si>
  <si>
    <t>Interoperabilita v železniční dopravě</t>
  </si>
  <si>
    <t>04.01.02.03.02.05</t>
  </si>
  <si>
    <t>Železniční infrastruktura mimo TEN-T</t>
  </si>
  <si>
    <t>04.01.02.03.02.06</t>
  </si>
  <si>
    <t xml:space="preserve">ITS - dopravní telematika </t>
  </si>
  <si>
    <t>04.02.01.03.02.07</t>
  </si>
  <si>
    <t>Silniční infrastruktura (mimo TEN-T)</t>
  </si>
  <si>
    <t>04.03.02.02.08.08</t>
  </si>
  <si>
    <t xml:space="preserve">Infrastruktura městské drážní dopravy </t>
  </si>
  <si>
    <t>04.03.02.02.08.09</t>
  </si>
  <si>
    <t>04.04.02.20.90.11</t>
  </si>
  <si>
    <t>Technická pomoc</t>
  </si>
  <si>
    <t>1. kolo hodnocení</t>
  </si>
  <si>
    <t xml:space="preserve">2. kolo hodnocení </t>
  </si>
  <si>
    <t>Souhrn věcného hodnocení</t>
  </si>
  <si>
    <t>Označení</t>
  </si>
  <si>
    <t xml:space="preserve">Název kritéria </t>
  </si>
  <si>
    <t xml:space="preserve">Hodnocení </t>
  </si>
  <si>
    <t>K.1</t>
  </si>
  <si>
    <t>Relevance projektu</t>
  </si>
  <si>
    <t>K.2</t>
  </si>
  <si>
    <t>Soulad s horizontálními principy</t>
  </si>
  <si>
    <t>K.3</t>
  </si>
  <si>
    <t xml:space="preserve">Plnění cílů a kvalita žádosti </t>
  </si>
  <si>
    <t>K.4</t>
  </si>
  <si>
    <t>Ekonomická a finanční efektivita</t>
  </si>
  <si>
    <t>K.5</t>
  </si>
  <si>
    <t>Připravenost projektu</t>
  </si>
  <si>
    <t>K.1 až K.5</t>
  </si>
  <si>
    <t>Souhrnné vyhodnocení</t>
  </si>
  <si>
    <t xml:space="preserve">Analýza rizik </t>
  </si>
  <si>
    <t>Závěrečné shrnutí hodnocení</t>
  </si>
  <si>
    <t xml:space="preserve">Souhrnný komentář: </t>
  </si>
  <si>
    <t>Slovní komentář:</t>
  </si>
  <si>
    <t>Výběr</t>
  </si>
  <si>
    <t>Splněno zcela</t>
  </si>
  <si>
    <t>Splněno převážně</t>
  </si>
  <si>
    <t>Splněno částečně</t>
  </si>
  <si>
    <t>Splněno nedostatečně</t>
  </si>
  <si>
    <t>Splněno s výhradou</t>
  </si>
  <si>
    <t>Doporučení ke schválení</t>
  </si>
  <si>
    <t xml:space="preserve">Doporučení ke schválení s výhradou </t>
  </si>
  <si>
    <t xml:space="preserve">Nedoporučení ke schválení </t>
  </si>
  <si>
    <t>není kompletní</t>
  </si>
  <si>
    <t>nelze vyhodnotit</t>
  </si>
  <si>
    <t xml:space="preserve">Funkce kritéria </t>
  </si>
  <si>
    <t>Bodování</t>
  </si>
  <si>
    <t>Váha kritéria</t>
  </si>
  <si>
    <t>kombinovaná</t>
  </si>
  <si>
    <t>-</t>
  </si>
  <si>
    <t>K.6</t>
  </si>
  <si>
    <t xml:space="preserve">Relevance projektu II, bodovaná kritéria </t>
  </si>
  <si>
    <t>K.7</t>
  </si>
  <si>
    <t xml:space="preserve">Hospodárnost, bodovaná kritéria </t>
  </si>
  <si>
    <t>hodnotící</t>
  </si>
  <si>
    <t>K.1 až K.7</t>
  </si>
  <si>
    <t>Splněno</t>
  </si>
  <si>
    <t>Nesplněno</t>
  </si>
  <si>
    <t>K.1 - Relevance projektu</t>
  </si>
  <si>
    <t>Specifikace</t>
  </si>
  <si>
    <t xml:space="preserve">Způsob hodnocení </t>
  </si>
  <si>
    <t xml:space="preserve">Forma hodnocení </t>
  </si>
  <si>
    <t xml:space="preserve">Komentář výběru </t>
  </si>
  <si>
    <t xml:space="preserve">Zdroj informací </t>
  </si>
  <si>
    <t>K.1.A</t>
  </si>
  <si>
    <t xml:space="preserve">Soulad s příslušnou prioritou </t>
  </si>
  <si>
    <t>ANO / Ano s výhradou / NE</t>
  </si>
  <si>
    <t>kombinované kritérium</t>
  </si>
  <si>
    <t xml:space="preserve">Hodnotitel posoudí, zda projekt náleží do uvedené prioritní osy programu. </t>
  </si>
  <si>
    <t>(kontrola, žádost, záměr projektu atd …)</t>
  </si>
  <si>
    <t>K.1.B</t>
  </si>
  <si>
    <t>Naplňování příslušného opatření</t>
  </si>
  <si>
    <t xml:space="preserve">Hodnotitel posoudí, zda projekt naplňuje specifický cíl a opatření programu. </t>
  </si>
  <si>
    <t>K.1.C1</t>
  </si>
  <si>
    <t>Naplňování indikátorů výsledku OPD</t>
  </si>
  <si>
    <t>Hodnotitel posoudí, zda projekt přispívá přímo či nepřímo k naplňování stanovených cílových hodnot indikátorů výsledku na úrovni prioritních os a programu.</t>
  </si>
  <si>
    <t>výstup / výsledek</t>
  </si>
  <si>
    <t>K.1.C2</t>
  </si>
  <si>
    <t>Naplňování indikátorů výstupu OPD</t>
  </si>
  <si>
    <t xml:space="preserve">Hodnotitel posoudí, zda projekt přispívá k naplňování stanovených cílových hodnot indikátorů výstupu na úrovni prioritních os a programu. </t>
  </si>
  <si>
    <t>K.1.D</t>
  </si>
  <si>
    <t xml:space="preserve">Soulad projektu s DSS, dopravní politikou a dalšími strategickými dokumenty </t>
  </si>
  <si>
    <t>Splněno zcela / Splněno převážně / Splněno částečně / Splněno s výhradou / Splněno nedostatečně</t>
  </si>
  <si>
    <t xml:space="preserve">kombinované kritérium </t>
  </si>
  <si>
    <t>Hodnotitel posoudí, zda je projekt součástí DSS, dopravní politiky nebo jiných relevantních strategických dokumentů. "Splněno zcela" vyplní hodnotitel v případě, že projekt byl samostatně posuzován a je v relevantních dokumentech výslovně uveden, "Splněno převážně" se vyplní v případě, že projekt je součástí navrhovaných balíčků pro financování určitých typů projektů.  "Splněno částečně" se vyplní v případě, že projekt nebyl posuzován samostatně, ale jeho realizací budou jednoznačně naplněny strategické cíle. "Splněno nedostatečně" představuje hodnocení, kdy projekt nebyl součástí DSS a jeho cíle nevedou k plnění strategických cílů.</t>
  </si>
  <si>
    <t xml:space="preserve">Vyhodnocení </t>
  </si>
  <si>
    <t xml:space="preserve">Ověření plnění indikátorů: </t>
  </si>
  <si>
    <t>výsledky</t>
  </si>
  <si>
    <t>výstupy</t>
  </si>
  <si>
    <t>ANO</t>
  </si>
  <si>
    <t>Ano s výhradou</t>
  </si>
  <si>
    <t>NE</t>
  </si>
  <si>
    <t>K.2 - Soulad s horizontálními principy</t>
  </si>
  <si>
    <t>K.2.A</t>
  </si>
  <si>
    <t xml:space="preserve">Příspěvek realizace projektu ke zkvalitnění životního prostředí a zlepšení veřejného zdraví </t>
  </si>
  <si>
    <t xml:space="preserve">Je hodnoceno, zda je doložen popis příspěvku projektu ke zkvalitnění životního prostředí a zlepšení veřejného zdraví. Vyhodnocuje se automaticky po vyplnění subkritérií A1-A4. </t>
  </si>
  <si>
    <t>K.2.A1</t>
  </si>
  <si>
    <t>Zlepšení kvality ovzduší nebo snížení emisí</t>
  </si>
  <si>
    <t>ANO/Ano s výhradou/NE/neutrální</t>
  </si>
  <si>
    <t xml:space="preserve">Hodnotitel posoudí, jestli projekt může pomoci naplňovat cíle programů zlepšování kvality ovzduší (vytvořených dle ustanovení zákona č. 201/2012 Sb., o ochraně ovzduší a zveřejněných na webu MŽP - http://www.mzp.cz/cz/programy_zlepsovani_kvality_ovzdusi), případně zda projekt přispěje ke snížení emisí. </t>
  </si>
  <si>
    <t>K.2.A2</t>
  </si>
  <si>
    <t xml:space="preserve">Splnění požadavků DNSH a klimatické odolnosti </t>
  </si>
  <si>
    <t>ANO/Ano s výhradou/NE/nerelevantní</t>
  </si>
  <si>
    <t xml:space="preserve">Hodnotitel posoudí, jestli realizace projektu splňuje požadavky DNSH a klimatické odolnosti (climate proofing). </t>
  </si>
  <si>
    <t>K.2.A3</t>
  </si>
  <si>
    <t>Splnění požadavků environmentální legislativy EU</t>
  </si>
  <si>
    <t>ANO/Ano s výhradou/NE</t>
  </si>
  <si>
    <t xml:space="preserve">vylučovací kritérium </t>
  </si>
  <si>
    <t>Hodnotitel posoudí, že projekt respektuje požadavky environmentální legislativy Evropské unie, tj. směrnice Rady č. 92/43/EHS ze dne 21. května 1992, o ochraně přírodních stanovišť, volně žijících živočichů a planě rostoucích rostlin, a směrnice Evropského parlamentu a Rady č. 2011/92/EU ze dne 13. prosince 2011, o posuzování některých veřejných a soukromých záměrů na životní prostředí. Pokud nejsou požadavky dodrženy, projekt nemůže být přijatelný.</t>
  </si>
  <si>
    <t>K.2.A4</t>
  </si>
  <si>
    <t xml:space="preserve">Zohlednění problematiky udržitelné energie </t>
  </si>
  <si>
    <t xml:space="preserve">U stavebních projektů musí být při přípravě i realizaci zohledněna problematika udržitelné energie, a to zejména ve vztahu ke snížení energetické náročnosti, zvýšení energetické účinnosti, nalezení vhodných energetických zdrojů nezatěžujících životní prostředí apod. Pokud nelze posoudit, vyplní nerelevantní. </t>
  </si>
  <si>
    <t>K.2.B</t>
  </si>
  <si>
    <t xml:space="preserve">Princip rovných příležitostí </t>
  </si>
  <si>
    <t xml:space="preserve">Je hodnoceno, zda je respektován princip rovných příležitostí a zákazu diskriminace. Vyhodnocuje se automaticky po vyplnění subkritérií B1-B2 </t>
  </si>
  <si>
    <t>K.2.B1</t>
  </si>
  <si>
    <t xml:space="preserve">Podpora rovných příležitostí </t>
  </si>
  <si>
    <t xml:space="preserve">Hodnotitel posoudí, zda projekt zohledňuje podporu rovných příležitostí všech skupin osob v případech, kde je to možné, a nemá negativní dopad na rovné příležitosti. Problematika rovných příležitostí se odráží v obtížném přístupu vybraných skupin obyvatel na trh práce, v jejich přístupu ke vzdělání, v případě žen v přístupu k vyšším řídicím a vědeckým pozicím, v oblasti podnikání, informační společnosti, ale i v oblasti dopravy nebo rozvoje měst. </t>
  </si>
  <si>
    <t>K.2.B2</t>
  </si>
  <si>
    <t xml:space="preserve">Princip zákazu diskriminace </t>
  </si>
  <si>
    <t xml:space="preserve">Hodnotitel posoudí, zda projekt dodržuje princip zákazu diskriminace. </t>
  </si>
  <si>
    <t>K.2.C</t>
  </si>
  <si>
    <t xml:space="preserve">Rovnost mezi muži a ženami </t>
  </si>
  <si>
    <t>Splněno zcela / Splněno převážně / Splněno částečně / Splněno s výhradnou / Splněno nedostatečně</t>
  </si>
  <si>
    <t xml:space="preserve">Hodnotitel posoudí, jakým způsobem projekt dodržuje princip rovnosti mezi muži a ženami. U projektů infrastruktury alternativních paliv je obvykle Splněno zcela, protože podpora této infrastruktury je obecně v souladu s principem rovnosti mezi muži a ženami a v souladu s principem nediskriminace. Např.  individuální doprava umožňuje mobilitu osobám určitým způsobem handicapovaným či diskriminovaným  např. genderově, zdravotně, sociálně či demograficky. </t>
  </si>
  <si>
    <t>Nerelevantní</t>
  </si>
  <si>
    <t>Neutrální</t>
  </si>
  <si>
    <t xml:space="preserve">K.3 - Plnění cílů a kvalita žádosti </t>
  </si>
  <si>
    <t xml:space="preserve">Je hodnoceno, zda je doložena žádost o podporu financování projektu v rámci nastavené struktury OPD 2021-2027 řádně zdůvodněná a vede k plnění cílů programu. Vyhodnocuje se automaticky po vyplnění jednotlivých subkritérií.  </t>
  </si>
  <si>
    <t>K.3.A</t>
  </si>
  <si>
    <t>Provázanost cílů a obsahu projektu</t>
  </si>
  <si>
    <t>Hodnotitel posoudí přínos projektu k definovaným cílům a provázanost obsahu projektu.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brání schválení projeku - Splněno s výhradou
Neprovázanost cílů a obsahu s odkazem na slovní komentář - Splněno nedostatečně</t>
  </si>
  <si>
    <t>K.3.B</t>
  </si>
  <si>
    <t xml:space="preserve">Rozpočet projektu </t>
  </si>
  <si>
    <t>Hodnotitel posoudí kvalitu a nezbytnost jednotlivých položek rozpočtu, jestli je cena projektu přiměřená zvolenému technickému řešení a rozsahu projektu. Posouzení lze provést s použitím standardizovaných ceníků nebo odborným posouzením pravidlem 80:20 s přihlédnutím k situaci na trhu.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brání schválení projeku - Splněno s výhradou
Nedoloženo s odkazem na slovní komentář  - Splněno nedostatečně</t>
  </si>
  <si>
    <t>K.3.C</t>
  </si>
  <si>
    <t xml:space="preserve">Způsobilost nákladů </t>
  </si>
  <si>
    <t>Ověření, že jsou uvedené způsobilé náklady způsobilé jak časově tak věcně. Způsobilost nákladů je stanovena metodickými pokyny OPD, EU nebo dalšími relevantními dokumenty.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nedostaky, které brání schválení projektu - Splněno s výhradou
Zásadní nesoulad s pravidly pro způsobilé výdaje - Splněno nedostatečně</t>
  </si>
  <si>
    <t>K.3.D</t>
  </si>
  <si>
    <t xml:space="preserve">Technické řešení </t>
  </si>
  <si>
    <t>Hodnotitel posoudí vhodnost zvoleného technického řešení.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brání schválení projeku - Splněno s výhradou
Zcela nevhodné technické řešení nebo nesoulad s technickými normami nebo nařízeními - Splněno nedostatečně</t>
  </si>
  <si>
    <t>K.3.E</t>
  </si>
  <si>
    <t xml:space="preserve">Provozní udržitelnost </t>
  </si>
  <si>
    <t>Hodnotitel posoudí provozní udržitelnost záměru z hlediska vhodnosti použité technologie, dostupnosti materiálu a dalších vstupů včetně personálního zajištění.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brání schválení projeku - Splněno s výhradou
Provozní udržitelnost projektu není zajištěna - Splněno nedostatečně</t>
  </si>
  <si>
    <t>K.4 - Ekonomická a finanční efektivita</t>
  </si>
  <si>
    <t>K.4.A</t>
  </si>
  <si>
    <t xml:space="preserve">Společenská ekonomická efektivnost </t>
  </si>
  <si>
    <t>Je hodnoceno, zda je doložena ekonomická efektivita projektu. Vyhodnocuje se automaticky po vyplnění subkritérií A1-A3.</t>
  </si>
  <si>
    <t>Studie proveditelnosti, Ekonomické hodnocení projektu, záměr projektu, žádost</t>
  </si>
  <si>
    <t>K.4.A1</t>
  </si>
  <si>
    <t>Efektivnost výdajů vyjádřená EIR a ENPV</t>
  </si>
  <si>
    <t>ANO / Ano s výhradou / NE / Nerelevantní</t>
  </si>
  <si>
    <t>K.4.A2</t>
  </si>
  <si>
    <t>Hospodárnost, účelnost a efektivnost výdajů</t>
  </si>
  <si>
    <t>Hodnotitel posoudí, zda úroveň a obsah zpracovaného hodnocení umožňuje posouzení hospodárnosti, účelnosti a efektivnosti projektu a jeho výdajů a současně zda záměr uvedená kritéria naplňuje. Hodnocení efektivnosti může být provedeno metodou CBA, MKA nebo jiným alternativním hodnocením a to podle schválených metodických dokumentů pro různé typy projektů.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neumožnují schválení projektu - Splněno s výhradou
Projekt není v souladu s principy 3E nebo jejich plnění nelze ověřit - Splněno nedostatečně</t>
  </si>
  <si>
    <t>K.4.A3</t>
  </si>
  <si>
    <t>Věrohodnost a ověřitelnost vstupních údajů použitých pro ekonomické hodnocení včetně správnosti prováděných výpočtů</t>
  </si>
  <si>
    <t>Hodnotitel posoudí, zda jsou veškeré potřebné technické, ekonomické a finanční výpočty, vstupní parametry a předpoklady transparentně, přesvědčivě a dostatečně podrobně doloženy nebo zdůvodněny. Současně prověří, že zvolené postupy výpočtu jsou v souladu s evropskými a národními metodikami.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neumožnují schválení projektu - Splněno s výhradou
Ekonomické hodnocení s kritickými nedostatky - Splněno nedostatečně</t>
  </si>
  <si>
    <t>K.4.B</t>
  </si>
  <si>
    <t xml:space="preserve">Finanční potřeba dotace </t>
  </si>
  <si>
    <t>K.4.C</t>
  </si>
  <si>
    <t xml:space="preserve">Rentabilita po dotaci </t>
  </si>
  <si>
    <t>K.4.D</t>
  </si>
  <si>
    <t xml:space="preserve">Finanční udržitelnost (realizace + provoz) </t>
  </si>
  <si>
    <t>Je předložen reálný model zdrojů financování v realizační i provozní fázi tak, aby byla zajištěna realizace projektu i udržení výstupů a výsledků projektu v plném rozsahu. Součástí hodnocení je i odborné prověření, že odhadované provozní náklady jsou adekvátní pro řádný provoz a údržbu projektu.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neumožnují schválení projektu - Splněno s výhradou
Objevuje-li se ve finančním modelu záporné cash-flow - Splněno nedostatečně</t>
  </si>
  <si>
    <t xml:space="preserve">Slovní komentář: 
</t>
  </si>
  <si>
    <t>K.5 - Připravenost projektu</t>
  </si>
  <si>
    <t xml:space="preserve">Je hodnoceno, zda je doložena žádost o podporu financování projektu v rámci nastavené struktury OPD 2021-2027 v dostatečném stupni připravenosti. Vyhodnocuje se automaticky po vyplnění jednotlivých subkritérií. </t>
  </si>
  <si>
    <t>K.5.A</t>
  </si>
  <si>
    <t xml:space="preserve">Harmonogram projektu </t>
  </si>
  <si>
    <t>Hodnotitel ověří reálnost harmonogramu a jeho soulad s podmínkami programu. Použije se škála hodnocení: 
Hodnocení bez připomínek - Splněno zcela
Hodnocení s formálními připomínkami - Splněno převážně
Hodnocení se zásadnějšími připomínkami - Splněno částečně
Hodnocení s odstranitelnými nedostatky, které neumožnují schválení projektu - Splněno s výhradou
Nedoloženo nebo zcela nepřipraveno, případně nereálnost HMG - Splněno nedostatečně</t>
  </si>
  <si>
    <t>K.5.B</t>
  </si>
  <si>
    <t>Hodnoceni EIA</t>
  </si>
  <si>
    <t>ANO/Ano s výhradou/Nerelevantní</t>
  </si>
  <si>
    <t>Doložení stanoviska EIA. Žadatel může využít možnosti pozdějšího dodání (pokud to umožňují podmínky výzvy) a v tomto případě přiloží čestné prohlášení potvrzující, že o toto stanovisko bylo požádáno; hodnotitel posoudí toto kriterium, jako splněné a provede o tomto kroku zápis, který bude součástí závěrečného posouzení.</t>
  </si>
  <si>
    <t>K.5.C</t>
  </si>
  <si>
    <t xml:space="preserve">Hodnoceni NATURA </t>
  </si>
  <si>
    <t xml:space="preserve">Doložení stanoviska o vlivu záměru na lokality soustavy NATURA 2000. </t>
  </si>
  <si>
    <t>K.5.D</t>
  </si>
  <si>
    <t xml:space="preserve">Stavební povolení, územní rozhodnutí  </t>
  </si>
  <si>
    <t xml:space="preserve">Slovní komentář:
</t>
  </si>
  <si>
    <t xml:space="preserve">Ano s výhradou </t>
  </si>
  <si>
    <t>Stavební řízení i řízení o změně stavby před dokončením jsou také navazujícími řízeními podle Zákona o posuzování vlivů. To znamená, že se vždy znovu dokládá stanovisko k EIA.</t>
  </si>
  <si>
    <t>Ve stavebním řízení je místně příslušným stavebním úřadem k vydání stavebního povolení také vždy pouze obecný stavební úřad obce s rozšířenou působností.
Stavební řízení i řízení o změně stavby před dokončením jsou také navazujícími řízeními podle Zákona o posuzování vlivů. To znamená, že se vždy znovu dokládá stanovisko k EIA.</t>
  </si>
  <si>
    <t xml:space="preserve">    Novela zásadně ovlivní hlavně velké stavby, které jsou už dlouho v přípravě, ale nemají ještě například stavební povolení.   </t>
  </si>
  <si>
    <t>I když už jednou úřad rozhodl, že stavba nebude mít na životní prostředí takový vliv, podle novely ji musí úřady znovu prověřit – zda hodnocení vlivů na životní prostředí proběhlo správně.</t>
  </si>
  <si>
    <t>Dodatečné posouzení bylo nepřekročitelným požadavkem Evropské komise</t>
  </si>
  <si>
    <t>K.6 - Relevance projektu II</t>
  </si>
  <si>
    <t xml:space="preserve">Komentář výběru/bodové hodnocení  </t>
  </si>
  <si>
    <t>K.6.A</t>
  </si>
  <si>
    <t>Soulad projektu s pravidly veřejné podpory</t>
  </si>
  <si>
    <t>ANO/NE</t>
  </si>
  <si>
    <t>Vylučovací kritérium</t>
  </si>
  <si>
    <t>Hodnotitel posoudí, zda projekt naplňuje pravidla veřejné podpory.</t>
  </si>
  <si>
    <t>Prověřuje se obecný soulad předmětu projektu s pravidly veřejné podpory podle Smlouvy o fungování Evropské unie resp. resp. soulad s obecným nařízením o blokových výjimkách (GBER).</t>
  </si>
  <si>
    <t>žádost o podporu</t>
  </si>
  <si>
    <t>K.6.B</t>
  </si>
  <si>
    <t>Naplňování specifických cílů Národního akčního plánu čisté mobility (NAP CM)</t>
  </si>
  <si>
    <t>Max. 50 bodů</t>
  </si>
  <si>
    <t xml:space="preserve">Hodnotící kritérium </t>
  </si>
  <si>
    <t xml:space="preserve">Hodnotitel posoudí, do jaké míry projekt přispívá k naplnění příslušných specifických cílů NAP CM (počet plnicích/dobíjecích stanic)  </t>
  </si>
  <si>
    <t>K.6.C</t>
  </si>
  <si>
    <t>Lokalita instalace dobíjecích/plnicích stanic</t>
  </si>
  <si>
    <t xml:space="preserve">Hodnotitel posoudí umístění dobíjecích/plnicích stanic.   </t>
  </si>
  <si>
    <t xml:space="preserve">Projekt , který je umístěn mimo síť TEN-T, obdrží 0 bodů. </t>
  </si>
  <si>
    <t>Projekt, který je částečně realizován na síti TEN-T nebo do 3 km  od nejbližšího sjezdu z dané komunikace (počet dobíjecích stanic do 50 % včetně), obdrží 10 bodů.
Projekt, který je částečně realizován na síti TEN-T nebo do 10 km od nejbližšího sjezdu z dané komunikace (počet plnicích stanic do 50 % včetně), obdrží 10 bodů.</t>
  </si>
  <si>
    <t>Projekt, který je částečně realizován na síti TEN-T  nebo do 3 km od nejbližšího sjezdu z dané komunikace (počet dobíjecích stanic více než 50 %), obdrží 30 bodů.
Projekt, který je částečně realizován na síti TEN-T nebo do 10 km od nejbližšího sjezdu z dané komunikace (počet plnicích stanic do 50 % včetně), obdrží 10 bodů.</t>
  </si>
  <si>
    <t xml:space="preserve">Projekt dobíjecích stanic, který je zcela realizován na síti TEN-T nebo do 3 km od nejbližšího sjezdu z dané komunikace obdrží 50 bodů. 
Projekt plnicích stanic, který je zcela realizován na síti TEN-T nebo do 10 km od nejbližšího sjezdu z dané komunikace obdrží 50 bodů. 
Zároveň pro projekt, který je podán ve výzvě v podprogramu 1d či podprogramu 1a2, je toto kritérium nerelevantní, obdrží tedy plný počet bodů bez ohledu na umístění jednotlivých stanic.                                                                                                                      </t>
  </si>
  <si>
    <t>Bodové hodnocení</t>
  </si>
  <si>
    <t>Výběr2</t>
  </si>
  <si>
    <t>Pozn.:</t>
  </si>
  <si>
    <t xml:space="preserve">Umístění na síti TEN-T: dobíjecí stanice může být umístěna max. 3 km od sjezdu (vzdálenost se posuzuje po pozemní komunikaci), plnicí stanice může být umístěna max. 10 km  od sjezdu (vzdálenost se posuzuje po pozemní komunikaci)
</t>
  </si>
  <si>
    <t>Pomocný výpočet pro K.6.C.</t>
  </si>
  <si>
    <t>Počet stanic umístěných na síti TEN-T:</t>
  </si>
  <si>
    <t>Počet stanic umístěných  mimo síť TEN-T:</t>
  </si>
  <si>
    <t>Celkový počet stanic pro hodnocený projekt:</t>
  </si>
  <si>
    <t>Vypočtené procento pro K.6.C:</t>
  </si>
  <si>
    <t xml:space="preserve">K.7 - Hospodárnost projektu </t>
  </si>
  <si>
    <t>K.7.A</t>
  </si>
  <si>
    <t>Výše dotace</t>
  </si>
  <si>
    <t>Body 0-50</t>
  </si>
  <si>
    <t xml:space="preserve">V rámci tohoto hodnotícího kritéria bude provedeno porovnání jednotlivých žádostí, pokud jde o požadovanou výši dotace na realizací dané plnicí/dobíjecí stanice (stanic). Porovnání bude vždy vztaženo k jednotkovým nákladům na pořízení jedné plnicí/dobíjecí stanice.
                                                                                                                                                                                                                                                                                                                                                                         Nejvyšší počet bodů (50) obdrží žádost, jejíž projekt obsahuje nejnižší požadavek na dotaci (v absolutní hodnotě na jednu plnicí/dobíjecí stanici, resp. dobíjecí bod). Nejnižší počet bodů (0) obdrží žádost, jejíž projekt obsahuje nejvyšší požadavek na dotaci (v absolutní hodnotě na jednu plnicí/dobíjecí stanici).
Jednotková výše dotace v rámci projektu bude pro účely porovnání stanovena jako průměrná výše dotace na jednu stanici, resp. dobíjecí bod (celková výše dotace v rámci projektu / počet podpořených stanic).
                                                                                                                                                                                                                    Počet bodů pro ostatní žádosti bude odpovídat výši požadované dotace ve vztahu k žádostem s nejvyšší a nejnižší požadovanou dotací. Vypočtený počet bodů bude vždy matematicky zaokrouhlen na celé číslo.  </t>
  </si>
  <si>
    <t>K.7.B</t>
  </si>
  <si>
    <t xml:space="preserve">Intenzita podpory  </t>
  </si>
  <si>
    <t xml:space="preserve">V rámci tohoto hodnotícího kritéria bude provedeno porovnání jednotlivých žádostí, pokud jde o požadovanou intenzitu podpory. Žádost požadující pro projekt maximální intenzitu podpory v rámci daného podprogramu obdrží 0 bodů. Za každé procento pod touto maximální intenzitou obdrží žádost 1 bod.   </t>
  </si>
  <si>
    <t xml:space="preserve">Slovní komentář:
</t>
  </si>
  <si>
    <t>Pomocný výpočet pro K.7.A.</t>
  </si>
  <si>
    <t>Nejvyšší požadovaná výše dotace v dané výzvě (na jednu stanici):</t>
  </si>
  <si>
    <t>Nejnižšší požadovaná výše dotace v dané výzvě (na jednu stanici):</t>
  </si>
  <si>
    <t>Počet stanic pro hodnocený projekt:</t>
  </si>
  <si>
    <t>Požadovaná výše dotace (na jednu stanici) pro hodnocený projekt:</t>
  </si>
  <si>
    <t>Vypočtené bodové hodnocení pro K.7.A:</t>
  </si>
  <si>
    <t>Analýza rizik</t>
  </si>
  <si>
    <t xml:space="preserve">Pravděpodobnost výskytu rizika </t>
  </si>
  <si>
    <t>P</t>
  </si>
  <si>
    <t xml:space="preserve">Závažnost následků rizika </t>
  </si>
  <si>
    <t>N</t>
  </si>
  <si>
    <t xml:space="preserve">Míra rizika </t>
  </si>
  <si>
    <t>R</t>
  </si>
  <si>
    <t>Komentář hodnocení</t>
  </si>
  <si>
    <t>Získání stavebního povolení</t>
  </si>
  <si>
    <t>Hodnotitel posoudí, v jakém stavu je proces získání stavebního povolení. V případě, že není stavební povolení vydané, posoudí na základě poskytnutých informací, zda lze očekávat nějaké problémy nebo zpoždění při vydání, což by mělo dopad na realizaci projektu.</t>
  </si>
  <si>
    <t xml:space="preserve">Majetko-právní příprava projektu </t>
  </si>
  <si>
    <t>Zhodnotit, jaké jsou majetkové poměry a jaké je riziko, že nebudou získány potřebné pozemky pro realizaci projektu včas. Z žádosti o podporu či z dalších relevantních zdrojů by mělo být zřejmé, kolik % pozemků je již vykoupeno a kolik vykoupit zbývá. V případě, že pro realizaci projektu není zapotřebí pořizování pozemků, nejsou potřeba pozemky, není tento parametr relevantní.</t>
  </si>
  <si>
    <t>Nedostatečné odhady stavebních nákladů</t>
  </si>
  <si>
    <t>Hodnotitel posoudí, zdali jsou náklady v rozpočtu stanoveny v dostatečné výši, nebo hrozí riziko, že náklady budou vyšší. Dle stupně přípravy dokumentace určí hodnotitel pravděpodobnost a závažnost rizika (záměr projektu, přípravná dokumentace, projekt stavby, projekt v realizaci). V případě projektu v realizaci posoudí hodnotitel riziko víceprací dle typu projektu (novostavba, rekonstrukce, modernizace, atp.).</t>
  </si>
  <si>
    <t>Překročení nákladů (při výstavbě)</t>
  </si>
  <si>
    <t>Hodnotitel posoudí technickou náročnost realizace projektu a posoudí možná rizika vyplývající z plánovaných stavebních postupů. (Geologie – tunely a specifické stavby). V případě projektu v realizaci posoudí hodnotitel možné riziko víceprací.</t>
  </si>
  <si>
    <t>Zadání veřejné zakázky (zpoždění)</t>
  </si>
  <si>
    <t>Hodnotitel posoudí, zdali vzhledem ke stavu přípravy projektové dokumentace nehrozí riziko zpoždění zadání veřejné soutěže nebo případně odvolání některého z účastníků. V případě projektu v  realizaci není tento parametr relevantní.</t>
  </si>
  <si>
    <t xml:space="preserve">Problémy se zhotovitelem (nedostatek prostředků, insolvence) </t>
  </si>
  <si>
    <t>V případě, že již došlo k vysoutěžení zhotovitele, hodnotitel posoudí, zdali nehrozí jakékoli komplikace s realizací stavby. V případě, že je projekt v procesu před soutěží, není tento parametr relevantní.</t>
  </si>
  <si>
    <t>Změna strategie (priorita)</t>
  </si>
  <si>
    <t>Hodnotitel posoudí riziko, že projekt svým zaměřením nespadá v tomto období mezi priority strategie realizace dopravních opatření.  Pokud např. jde o stavbu na síti TEN-T, pravděpodobnost změny je nepravděpodobná a výskyt neznatelný. Naopak pokud hrozí přeřazení silnice nebo tratě do jiné kategorie (nižší) změna je asi nahodilá, ale následek může být kritický či katastrofický.</t>
  </si>
  <si>
    <t>Provozní náklady (vyšší než se předpokládalo)</t>
  </si>
  <si>
    <t>Posoudit, jakým způsobem byly vyčísleny provozní náklady nové i stávající infrastruktury. V případě podezření na podhodnocení provozních nákladů (běžně možný výskyt rizika) projektové varianty je následek „významný“ a může to mít vliv na ekonomické hodnocení stavby.</t>
  </si>
  <si>
    <t xml:space="preserve">Ostatní rizika projeku </t>
  </si>
  <si>
    <t xml:space="preserve">Posouzení ostatních rizik nad rámec definovaného seznamu. Nutno specifikovat v komentáři. </t>
  </si>
  <si>
    <t xml:space="preserve">Slovní komentář :
</t>
  </si>
  <si>
    <t xml:space="preserve"> </t>
  </si>
  <si>
    <t xml:space="preserve">Hodnota rizika: </t>
  </si>
  <si>
    <t>Hodnota</t>
  </si>
  <si>
    <t>Pravděpodobnost výskytu rizika (P)</t>
  </si>
  <si>
    <t>Výběr3</t>
  </si>
  <si>
    <t xml:space="preserve">Nepravděpodobná </t>
  </si>
  <si>
    <t>(0-20%)</t>
  </si>
  <si>
    <t>Stupeň rizika I</t>
  </si>
  <si>
    <t>Nahodilá</t>
  </si>
  <si>
    <t>(21-40%)</t>
  </si>
  <si>
    <t>Stupeň rizika II</t>
  </si>
  <si>
    <t>Běžně možná</t>
  </si>
  <si>
    <t>(41-60%)</t>
  </si>
  <si>
    <t>Stupeň rizika III</t>
  </si>
  <si>
    <t xml:space="preserve">Pravděpodobná </t>
  </si>
  <si>
    <t>(61-80%)</t>
  </si>
  <si>
    <t>Vysoce pravděpodobná</t>
  </si>
  <si>
    <t>(81-100%)</t>
  </si>
  <si>
    <t xml:space="preserve">Není relevantní </t>
  </si>
  <si>
    <t>Závažnost následků rizika (N)</t>
  </si>
  <si>
    <t>Neznatelná</t>
  </si>
  <si>
    <t>Drobná</t>
  </si>
  <si>
    <t>Významná</t>
  </si>
  <si>
    <t>Kritická</t>
  </si>
  <si>
    <t>Katastrofická</t>
  </si>
  <si>
    <t>Stupeň</t>
  </si>
  <si>
    <t>Kategorie</t>
  </si>
  <si>
    <t xml:space="preserve">Míra rizika (R) - přijatelnost rizika v kategoriích </t>
  </si>
  <si>
    <t>(bodový součin)</t>
  </si>
  <si>
    <t>I.</t>
  </si>
  <si>
    <t xml:space="preserve">Zanedbatelné riziko </t>
  </si>
  <si>
    <t>II.</t>
  </si>
  <si>
    <t>Mírné riziko</t>
  </si>
  <si>
    <t>K.</t>
  </si>
  <si>
    <t>Akceptovatelné riziko</t>
  </si>
  <si>
    <t>IV.</t>
  </si>
  <si>
    <t>Závažné riziko</t>
  </si>
  <si>
    <t>V.</t>
  </si>
  <si>
    <t>Nepřijatelné riziko</t>
  </si>
  <si>
    <t xml:space="preserve">Vyhodnocení rizik </t>
  </si>
  <si>
    <t>počet bodů</t>
  </si>
  <si>
    <t>nepřijatelné riziko</t>
  </si>
  <si>
    <t xml:space="preserve">závažné riziko </t>
  </si>
  <si>
    <t xml:space="preserve">celkem </t>
  </si>
  <si>
    <t>opatření</t>
  </si>
  <si>
    <t>priorita</t>
  </si>
  <si>
    <t>Priorita 1 – FS: Evropská, celostátní a regionální mobilita</t>
  </si>
  <si>
    <t xml:space="preserve">Priorita 2- EFRR: Celostátní silniční mobilita zajišťující konektivitu k  síti TEN-T </t>
  </si>
  <si>
    <t>Priorita 3 - FS: Udržitelná městská mobilita (a alternativní paliva)</t>
  </si>
  <si>
    <t xml:space="preserve">výstupy </t>
  </si>
  <si>
    <t>Délka nových nebo modernizovaných železničních tratí – TEN-T</t>
  </si>
  <si>
    <t>Délka nových nebo modernizovaných silnic – TEN-T</t>
  </si>
  <si>
    <t>Nová nebo modernizovaná intermodální spojení</t>
  </si>
  <si>
    <t>Počet modernizovaných vozidel pro drážní dopravu v oblasti interoperability</t>
  </si>
  <si>
    <t>Délka nových nebo modernizovaných železničních tratí – mimo TEN-T</t>
  </si>
  <si>
    <t>Délka silnic s novým nebo modernizovaným dopravním řídicím systémem – mimo TEN-T</t>
  </si>
  <si>
    <t>Délka nových nebo modernizovaných silnic – mimo TEN-T</t>
  </si>
  <si>
    <t>Délka nových tramvajových tratí a tratí metra</t>
  </si>
  <si>
    <t>Infrastruktura pro alternativní paliva (plnicí/dobíjecí stanice)</t>
  </si>
  <si>
    <t>Délka rekonstruovaných nebo modernizovaných železničních tratí – TEN-T</t>
  </si>
  <si>
    <t>Délka rekonstruovaných nebo modernizovaných železničních tratí – mimo TEN-T</t>
  </si>
  <si>
    <t>Délka rekonstruovaných nebo modernizovaných tramvajových tratí a tratí metra</t>
  </si>
  <si>
    <t xml:space="preserve">Nové nebo modernizované železniční stanice a zastávky </t>
  </si>
  <si>
    <t>Délka nových, rekonstruovaných nebo modernizovaných trolejbusových tratí</t>
  </si>
  <si>
    <t>Délka železničních tratí v provozu vybavených evropským systémem řízení železničního provozu  - TEN-T</t>
  </si>
  <si>
    <t>Délka železničních tratí v provozu vybavených evropským systémem řízení železničního provozu  - mimo TEN-T</t>
  </si>
  <si>
    <t>Vybudování nové stanice metra</t>
  </si>
  <si>
    <t>Počet uživatelů nově vybudovaných, rekonstruovaných nebo modernizovaných železničních tratí za rok</t>
  </si>
  <si>
    <t>Počet uživatelů nově vybudovaných, rekonstruovaných nebo modernizovaných silnic za rok</t>
  </si>
  <si>
    <t>Železniční nákladní doprava</t>
  </si>
  <si>
    <t>Počet uživatelů nové nebo modernizované veřejné dopravy za rok</t>
  </si>
  <si>
    <t>Kapacita zařízení určených k nabíjení vozidel</t>
  </si>
  <si>
    <t>Časové úspory díky lepší železniční infrastruktuře</t>
  </si>
  <si>
    <t>Časové úspory díky lepší silniční infrastruktuře</t>
  </si>
  <si>
    <t>Počet uživatelů nových nebo modernizovaných tramvajových tratí a tratí metra za rok</t>
  </si>
  <si>
    <t>Výkon plnicích stanic</t>
  </si>
  <si>
    <t>verze: 260819</t>
  </si>
  <si>
    <t>Posouzení připravenosti projektu na základě:
má stavební povolení nebo není vyžadováno - Splněno zcela
má územní rozhodnutí nebo není vyžadováno - Splněno převážně
je zanesen v Zásadách územního rozvoje nebo je zažádáno o územní rozhodnutí - Splněno částečně
hodnocení s odstranitelnými nedostatky, které neumožnují schválení projektu - Splněno s výhradou
není zanesen v územních plánech - Splněno nedostatečně</t>
  </si>
  <si>
    <r>
      <t xml:space="preserve">Ověření aplikace principů potřebnosti grantu a na základě doložené dokumentace ověření, že požadovaná míra podpory grantu odpovídá závěrům dokumentace a že nárokované náklady jsou způsobilé. Finanční vnitřní výnosová míra (FIRR/C - před grantem EU) musí být menší než </t>
    </r>
    <r>
      <rPr>
        <i/>
        <sz val="8"/>
        <color rgb="FFFF0000"/>
        <rFont val="Calibri"/>
        <family val="2"/>
        <charset val="238"/>
        <scheme val="minor"/>
      </rPr>
      <t>2 %</t>
    </r>
    <r>
      <rPr>
        <i/>
        <sz val="8"/>
        <rFont val="Calibri"/>
        <family val="2"/>
        <charset val="238"/>
        <scheme val="minor"/>
      </rPr>
      <t xml:space="preserve">. (tzv. kontrola samofinancovatelnosti projektu).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neumožnují schválení projektu - Splněno s výhradou
Je-li FIRR/C větší nebo rovno </t>
    </r>
    <r>
      <rPr>
        <i/>
        <sz val="8"/>
        <color rgb="FFFF0000"/>
        <rFont val="Calibri"/>
        <family val="2"/>
        <charset val="238"/>
        <scheme val="minor"/>
      </rPr>
      <t>2 %</t>
    </r>
    <r>
      <rPr>
        <i/>
        <sz val="8"/>
        <rFont val="Calibri"/>
        <family val="2"/>
        <charset val="238"/>
        <scheme val="minor"/>
      </rPr>
      <t xml:space="preserve"> - Splněno nedostatečně</t>
    </r>
  </si>
  <si>
    <r>
      <t xml:space="preserve">Hodnotitel posoudí, jestli je v rámci ekonomického hodnocení dosažena ekonomická míra efektivnosti EIRR &gt; </t>
    </r>
    <r>
      <rPr>
        <i/>
        <sz val="10"/>
        <color rgb="FFFF0000"/>
        <rFont val="Calibri"/>
        <family val="2"/>
        <charset val="238"/>
        <scheme val="minor"/>
      </rPr>
      <t>3 %</t>
    </r>
    <r>
      <rPr>
        <i/>
        <sz val="10"/>
        <rFont val="Calibri"/>
        <family val="2"/>
        <charset val="238"/>
        <scheme val="minor"/>
      </rPr>
      <t xml:space="preserve"> (diskontní sazba pro OPD 2021-2027) a/nebo nezáporná hodnota ENPV. V případě, že je projekt hodnocen alternativní metodou v souladu s dokumenty programu (např. použití MKA) a výsledek  ekonomického hodnocení není vyjádřen EIRR, hodnotitel vyplní "Nerelevantní" a popíše tento fakt v komentáři.</t>
    </r>
  </si>
  <si>
    <r>
      <t xml:space="preserve">Ověření, že se žadatel neobohacuje na úkor dotace. Vnitřní výnosová míra na vlastní kapitál (FIRR/K - po grantu EU) nesmí přesáhnout hranici přiměřeného zisku. V případě překročení této hranice hodnotitel provede kontrolu analýzy kontroly dotace nebo vloží do komentáře pokyn k přepočítání grantu EU na přiměřenou úroveň.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neumožnují schválení projektu - Splněno s výhradou
Je-li FIRR/K&gt; </t>
    </r>
    <r>
      <rPr>
        <i/>
        <sz val="8"/>
        <color rgb="FFFF0000"/>
        <rFont val="Calibri"/>
        <family val="2"/>
        <charset val="238"/>
        <scheme val="minor"/>
      </rPr>
      <t>použitá diskontní sazba</t>
    </r>
    <r>
      <rPr>
        <i/>
        <sz val="8"/>
        <rFont val="Calibri"/>
        <family val="2"/>
        <charset val="238"/>
        <scheme val="minor"/>
      </rPr>
      <t xml:space="preserve"> a není doložena analýza kontroly dotace - Splněno nedostatečně, v případě soukromého žadatele, nesmí ukazatel FIRR/K nikdy překročit hranici přiměřeného zisku.</t>
    </r>
  </si>
  <si>
    <r>
      <t xml:space="preserve">Projekt předložený v podprogramu 1a1, který obsahuje výstavbu 7-15 DC stanic a plní příslušný výkonový parametr,  obdrží 30 bodů. 
Projekt předložený v podprogramu 1a2, který obsahuje výstavbu 11-20 DC stanic,  obdrží 30 bodů. 
Projekt předložený v podprogramu 1b, který obsahuje 2 dobíjecí parky umístěné podél hlavní či globální sítě TEN-T nebo v městských uzlech TEN-T s minimálním výkonem splňujícím požadavky návrhu nařízení AFIR </t>
    </r>
    <r>
      <rPr>
        <sz val="10"/>
        <color rgb="FFFF0000"/>
        <rFont val="Calibri"/>
        <family val="2"/>
        <charset val="238"/>
        <scheme val="minor"/>
      </rPr>
      <t>nebo umístěný na bezpečné a chráněné parkovací ploše (zabezpečené parkoviště</t>
    </r>
    <r>
      <rPr>
        <sz val="10"/>
        <rFont val="Calibri"/>
        <family val="2"/>
        <charset val="238"/>
        <scheme val="minor"/>
      </rPr>
      <t xml:space="preserve">),  obdrží 30 bodů. 
Projekt předložený v podprogramu 1c, který obsahuje výstavbu 2 DC ultrarychlých dobíjecích stanic a bateriovým úložištěm o  minimálním výkonu dobíjecího parku 300 kW,  obdrží 30 bodů.
Projekt předložený v podprogramu 1d, který obsahuje výstavbu </t>
    </r>
    <r>
      <rPr>
        <sz val="10"/>
        <color rgb="FFFF0000"/>
        <rFont val="Calibri"/>
        <family val="2"/>
        <charset val="238"/>
        <scheme val="minor"/>
      </rPr>
      <t>41-80</t>
    </r>
    <r>
      <rPr>
        <sz val="10"/>
        <rFont val="Calibri"/>
        <family val="2"/>
        <charset val="238"/>
        <scheme val="minor"/>
      </rPr>
      <t xml:space="preserve"> AC/DC běžných dobíjecích bodů (popřípadě dle podmínek konkrétní výzvy), obdrží 30 bodů. 
</t>
    </r>
  </si>
  <si>
    <r>
      <rPr>
        <sz val="10"/>
        <color rgb="FF000000"/>
        <rFont val="Calibri"/>
        <scheme val="minor"/>
      </rPr>
      <t xml:space="preserve">
Projekt předložený v podprogramu 1a1, který obsahuje výstavbu 6 DC stanic a plní příslušný výkonový parametr,  obdrží 10 bodů. 
Projekt předložený v podprogramu 1a2, který obsahuje výstavbu 10 DC stanic,  obdrží 10 bodů. 
Projekt předložený v podprogramu 1b, který obsahuje 1 dobíjecí park umístěný podél hlavní či globální sítě TEN-T nebo v městských uzlech TEN-T s minimálním výkonem splňujícím požadavky návrhu nařízení AFIR </t>
    </r>
    <r>
      <rPr>
        <sz val="10"/>
        <color rgb="FFFF0000"/>
        <rFont val="Calibri"/>
        <family val="2"/>
        <charset val="238"/>
        <scheme val="minor"/>
      </rPr>
      <t>nebo umístěný na bezpečné a chráněné parkovací ploše (zabezpečené parkoviště</t>
    </r>
    <r>
      <rPr>
        <sz val="10"/>
        <color rgb="FF000000"/>
        <rFont val="Calibri"/>
        <scheme val="minor"/>
      </rPr>
      <t xml:space="preserve">),  </t>
    </r>
    <r>
      <rPr>
        <sz val="10"/>
        <rFont val="Calibri"/>
        <family val="2"/>
        <charset val="238"/>
        <scheme val="minor"/>
      </rPr>
      <t xml:space="preserve">obdrží 10 bodů. </t>
    </r>
    <r>
      <rPr>
        <sz val="10"/>
        <color rgb="FF000000"/>
        <rFont val="Calibri"/>
        <scheme val="minor"/>
      </rPr>
      <t xml:space="preserve">
Projekt předložený v podprogramu 1c, který obsahuje výstavbu 1 DC ultrarychlé dobíjecí stanice  s minimálním výkonem dobíjecího parku 300 kW,  obdrží 10 bodů.
Projekt předložený v podprogramu 1d, který obsahuje výstavbu</t>
    </r>
    <r>
      <rPr>
        <sz val="10"/>
        <rFont val="Calibri"/>
        <family val="2"/>
        <charset val="238"/>
        <scheme val="minor"/>
      </rPr>
      <t xml:space="preserve"> </t>
    </r>
    <r>
      <rPr>
        <sz val="10"/>
        <color rgb="FFFF0000"/>
        <rFont val="Calibri"/>
        <family val="2"/>
        <charset val="238"/>
        <scheme val="minor"/>
      </rPr>
      <t>20-40</t>
    </r>
    <r>
      <rPr>
        <sz val="10"/>
        <color rgb="FF000000"/>
        <rFont val="Calibri"/>
        <scheme val="minor"/>
      </rPr>
      <t xml:space="preserve"> AC/DC běžných dobíjecích bodů (popřípadě dle podmínek konkrétní výzvy), obdrží 10 bodů. 
Projekt, který obsahuje výstavbu vodíkové plnicí stanice,  obdrží 5 bodů za každou plnicí stanici. Maximálně lze obdržet 50 bodů.</t>
    </r>
  </si>
  <si>
    <r>
      <t xml:space="preserve">Projekt předložený v podprogramu 1a1, který obsahuje výstavbu více než 15 DC stanic a plní příslušný výkonový parametr,  obdrží 50 bodů. 
Projekt předložený v podprogramu 1a2, který obsahuje výstavbu více než 20 DC stanic,  obdrží 50 bodů. 
Projekt předložený v podprogramu 1b, který obsahuje 3 a více dobíjecích parků umístěných podél hlavní či globální sítě TEN-T nebo v městských uzlech TEN-T s minimálním výkonem splňujícím požadavky návrhu nařízení AFIR </t>
    </r>
    <r>
      <rPr>
        <sz val="10"/>
        <color rgb="FFFF0000"/>
        <rFont val="Calibri"/>
        <family val="2"/>
        <charset val="238"/>
        <scheme val="minor"/>
      </rPr>
      <t>nebo umístěný na bezpečné a chráněné parkovací ploše (zabezpečené parkoviště)</t>
    </r>
    <r>
      <rPr>
        <sz val="10"/>
        <rFont val="Calibri"/>
        <family val="2"/>
        <charset val="238"/>
        <scheme val="minor"/>
      </rPr>
      <t xml:space="preserve">,  obdrží 50 bodů. 
Projekt předložený v podprogramu 1c, který obsahuje výstavbu 3 a více DC ultrarychlých dobíjecích stanic a bateriovým úložištěm o  minimálním výkonu dobíjecího parku 300 kW,  obdrží 50 bodů.
Projekt předložený v podprogramu 1d, který obsahuje výstavbu více než </t>
    </r>
    <r>
      <rPr>
        <sz val="10"/>
        <color rgb="FFFF0000"/>
        <rFont val="Calibri"/>
        <family val="2"/>
        <charset val="238"/>
        <scheme val="minor"/>
      </rPr>
      <t>80</t>
    </r>
    <r>
      <rPr>
        <sz val="10"/>
        <rFont val="Calibri"/>
        <family val="2"/>
        <charset val="238"/>
        <scheme val="minor"/>
      </rPr>
      <t xml:space="preserve"> AC/DC běžných dobíjecích bodů (popřípadě dle podmínek konkrétní výzvy), obdrží 50 bodů.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</si>
</sst>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0"/>
      <name val="Arial"/>
      <family val="2"/>
      <charset val="238"/>
    </font>
    <font>
      <sz val="12"/>
      <name val="Calibri"/>
      <family val="2"/>
      <charset val="238"/>
      <scheme val="minor"/>
    </font>
    <font>
      <sz val="10"/>
      <name val="Calibri"/>
      <family val="2"/>
      <charset val="238"/>
      <scheme val="minor"/>
    </font>
    <font>
      <b/>
      <sz val="18"/>
      <name val="Calibri"/>
      <family val="2"/>
      <charset val="238"/>
      <scheme val="minor"/>
    </font>
    <font>
      <b/>
      <sz val="24"/>
      <name val="Calibri"/>
      <family val="2"/>
      <charset val="238"/>
      <scheme val="minor"/>
    </font>
    <font>
      <b/>
      <sz val="14"/>
      <name val="Calibri"/>
      <family val="2"/>
      <charset val="238"/>
      <scheme val="minor"/>
    </font>
    <font>
      <b/>
      <sz val="16"/>
      <name val="Calibri"/>
      <family val="2"/>
      <charset val="238"/>
      <scheme val="minor"/>
    </font>
    <font>
      <b/>
      <sz val="8"/>
      <name val="Calibri"/>
      <family val="2"/>
      <charset val="238"/>
      <scheme val="minor"/>
    </font>
    <font>
      <sz val="14"/>
      <name val="Calibri"/>
      <family val="2"/>
      <charset val="238"/>
      <scheme val="minor"/>
    </font>
    <font>
      <sz val="11"/>
      <name val="Calibri"/>
      <family val="2"/>
      <charset val="238"/>
      <scheme val="minor"/>
    </font>
    <font>
      <b/>
      <sz val="11"/>
      <name val="Calibri"/>
      <family val="2"/>
      <charset val="238"/>
      <scheme val="minor"/>
    </font>
    <font>
      <sz val="12"/>
      <color rgb="FFFF0000"/>
      <name val="Calibri"/>
      <family val="2"/>
      <charset val="238"/>
      <scheme val="minor"/>
    </font>
    <font>
      <sz val="10"/>
      <color theme="0"/>
      <name val="Calibri"/>
      <family val="2"/>
      <charset val="238"/>
      <scheme val="minor"/>
    </font>
    <font>
      <b/>
      <sz val="14"/>
      <color theme="3" tint="-0.499984740745262"/>
      <name val="Calibri"/>
      <family val="2"/>
      <charset val="238"/>
      <scheme val="minor"/>
    </font>
    <font>
      <b/>
      <sz val="10"/>
      <name val="Calibri"/>
      <family val="2"/>
      <charset val="238"/>
      <scheme val="minor"/>
    </font>
    <font>
      <b/>
      <sz val="10"/>
      <name val="Arial"/>
      <family val="2"/>
      <charset val="238"/>
    </font>
    <font>
      <i/>
      <sz val="10"/>
      <name val="Calibri"/>
      <family val="2"/>
      <charset val="238"/>
      <scheme val="minor"/>
    </font>
    <font>
      <b/>
      <sz val="10"/>
      <color theme="3" tint="-0.499984740745262"/>
      <name val="Calibri"/>
      <family val="2"/>
      <charset val="238"/>
      <scheme val="minor"/>
    </font>
    <font>
      <sz val="10"/>
      <color rgb="FFFF0000"/>
      <name val="Calibri"/>
      <family val="2"/>
      <charset val="238"/>
      <scheme val="minor"/>
    </font>
    <font>
      <sz val="10"/>
      <color rgb="FFFF0000"/>
      <name val="Arial"/>
      <family val="2"/>
      <charset val="238"/>
    </font>
    <font>
      <i/>
      <sz val="12"/>
      <name val="Calibri"/>
      <family val="2"/>
      <charset val="238"/>
      <scheme val="minor"/>
    </font>
    <font>
      <u/>
      <sz val="10"/>
      <color theme="10"/>
      <name val="Arial"/>
      <family val="2"/>
      <charset val="238"/>
    </font>
    <font>
      <sz val="10"/>
      <color theme="0"/>
      <name val="Arial"/>
      <family val="2"/>
      <charset val="238"/>
    </font>
    <font>
      <u/>
      <sz val="10"/>
      <color theme="0"/>
      <name val="Arial"/>
      <family val="2"/>
      <charset val="238"/>
    </font>
    <font>
      <sz val="10"/>
      <color theme="1"/>
      <name val="Arial"/>
      <family val="2"/>
      <charset val="238"/>
    </font>
    <font>
      <b/>
      <sz val="10"/>
      <color theme="1"/>
      <name val="Calibri"/>
      <family val="2"/>
      <charset val="238"/>
      <scheme val="minor"/>
    </font>
    <font>
      <sz val="10"/>
      <color theme="1"/>
      <name val="Calibri"/>
      <family val="2"/>
      <charset val="238"/>
      <scheme val="minor"/>
    </font>
    <font>
      <sz val="10"/>
      <name val="Arial"/>
      <family val="2"/>
      <charset val="238"/>
    </font>
    <font>
      <sz val="8"/>
      <name val="Arial"/>
      <family val="2"/>
      <charset val="238"/>
    </font>
    <font>
      <i/>
      <sz val="10"/>
      <name val="Arial"/>
      <family val="2"/>
      <charset val="238"/>
    </font>
    <font>
      <b/>
      <i/>
      <sz val="11"/>
      <name val="Calibri"/>
      <family val="2"/>
      <charset val="238"/>
      <scheme val="minor"/>
    </font>
    <font>
      <i/>
      <sz val="10"/>
      <name val="Arial"/>
      <family val="2"/>
    </font>
    <font>
      <i/>
      <sz val="10"/>
      <color theme="0" tint="-0.499984740745262"/>
      <name val="Arial"/>
      <family val="2"/>
      <charset val="238"/>
    </font>
    <font>
      <i/>
      <sz val="11"/>
      <color theme="0" tint="-0.499984740745262"/>
      <name val="Calibri"/>
      <family val="2"/>
      <charset val="238"/>
      <scheme val="minor"/>
    </font>
    <font>
      <sz val="10"/>
      <color theme="0" tint="-0.499984740745262"/>
      <name val="Arial"/>
      <family val="2"/>
      <charset val="238"/>
    </font>
    <font>
      <sz val="8"/>
      <name val="Calibri"/>
      <family val="2"/>
      <charset val="238"/>
      <scheme val="minor"/>
    </font>
    <font>
      <sz val="9"/>
      <name val="Calibri"/>
      <family val="2"/>
      <charset val="238"/>
      <scheme val="minor"/>
    </font>
    <font>
      <i/>
      <sz val="10"/>
      <color theme="1"/>
      <name val="Calibri"/>
      <family val="2"/>
      <charset val="238"/>
      <scheme val="minor"/>
    </font>
    <font>
      <i/>
      <sz val="9"/>
      <name val="Calibri"/>
      <family val="2"/>
      <charset val="238"/>
      <scheme val="minor"/>
    </font>
    <font>
      <i/>
      <sz val="8"/>
      <name val="Calibri"/>
      <family val="2"/>
      <charset val="238"/>
      <scheme val="minor"/>
    </font>
    <font>
      <sz val="10"/>
      <color theme="1"/>
      <name val="Calibri"/>
      <family val="2"/>
      <scheme val="minor"/>
    </font>
    <font>
      <b/>
      <sz val="10"/>
      <name val="Calibri"/>
      <family val="2"/>
      <scheme val="minor"/>
    </font>
    <font>
      <b/>
      <i/>
      <sz val="10"/>
      <name val="Arial"/>
      <family val="2"/>
    </font>
    <font>
      <i/>
      <sz val="9"/>
      <color theme="1"/>
      <name val="Calibri"/>
      <family val="2"/>
      <charset val="238"/>
      <scheme val="minor"/>
    </font>
    <font>
      <i/>
      <sz val="8"/>
      <color theme="1"/>
      <name val="Calibri"/>
      <family val="2"/>
      <charset val="238"/>
      <scheme val="minor"/>
    </font>
    <font>
      <sz val="10"/>
      <color indexed="8"/>
      <name val="Calibri"/>
      <family val="2"/>
      <charset val="238"/>
      <scheme val="minor"/>
    </font>
    <font>
      <sz val="10"/>
      <name val="Calibri"/>
      <family val="2"/>
      <charset val="238"/>
    </font>
    <font>
      <sz val="10"/>
      <color theme="0" tint="-0.14999847407452621"/>
      <name val="Arial"/>
      <family val="2"/>
      <charset val="238"/>
    </font>
    <font>
      <sz val="10"/>
      <color theme="0" tint="-0.249977111117893"/>
      <name val="Calibri"/>
      <family val="2"/>
      <charset val="238"/>
      <scheme val="minor"/>
    </font>
    <font>
      <sz val="9"/>
      <name val="Arial"/>
      <family val="2"/>
      <charset val="238"/>
    </font>
    <font>
      <b/>
      <sz val="9"/>
      <name val="Arial"/>
      <family val="2"/>
      <charset val="238"/>
    </font>
    <font>
      <i/>
      <sz val="10"/>
      <color theme="1"/>
      <name val="Arial"/>
      <family val="2"/>
      <charset val="238"/>
    </font>
    <font>
      <sz val="10"/>
      <color rgb="FF000000"/>
      <name val="Calibri"/>
      <scheme val="minor"/>
    </font>
    <font>
      <i/>
      <sz val="8"/>
      <color rgb="FFFF0000"/>
      <name val="Calibri"/>
      <family val="2"/>
      <charset val="238"/>
      <scheme val="minor"/>
    </font>
    <font>
      <i/>
      <sz val="10"/>
      <color rgb="FFFF0000"/>
      <name val="Calibri"/>
      <family val="2"/>
      <charset val="238"/>
      <scheme val="minor"/>
    </font>
  </fonts>
  <fills count="8">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lightUp"/>
    </fill>
  </fills>
  <borders count="71">
    <border>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indexed="64"/>
      </left>
      <right/>
      <top style="thin">
        <color indexed="64"/>
      </top>
      <bottom style="thin">
        <color indexed="64"/>
      </bottom>
      <diagonal/>
    </border>
    <border>
      <left/>
      <right style="thin">
        <color theme="0"/>
      </right>
      <top/>
      <bottom style="thin">
        <color theme="0"/>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top style="medium">
        <color theme="0"/>
      </top>
      <bottom style="medium">
        <color theme="0"/>
      </bottom>
      <diagonal/>
    </border>
    <border>
      <left/>
      <right style="thin">
        <color theme="0"/>
      </right>
      <top style="thin">
        <color theme="0"/>
      </top>
      <bottom style="medium">
        <color theme="0"/>
      </bottom>
      <diagonal/>
    </border>
    <border>
      <left style="thin">
        <color theme="0"/>
      </left>
      <right style="thin">
        <color theme="0"/>
      </right>
      <top style="medium">
        <color indexed="64"/>
      </top>
      <bottom style="thin">
        <color theme="0"/>
      </bottom>
      <diagonal/>
    </border>
    <border>
      <left style="thin">
        <color indexed="64"/>
      </left>
      <right/>
      <top style="thin">
        <color indexed="64"/>
      </top>
      <bottom/>
      <diagonal/>
    </border>
    <border>
      <left style="thin">
        <color indexed="64"/>
      </left>
      <right/>
      <top/>
      <bottom/>
      <diagonal/>
    </border>
    <border>
      <left style="thin">
        <color theme="0"/>
      </left>
      <right/>
      <top style="thin">
        <color theme="0"/>
      </top>
      <bottom/>
      <diagonal/>
    </border>
    <border>
      <left style="thin">
        <color theme="0"/>
      </left>
      <right style="thin">
        <color theme="0"/>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theme="0"/>
      </left>
      <right/>
      <top/>
      <bottom style="thin">
        <color theme="0"/>
      </bottom>
      <diagonal/>
    </border>
    <border>
      <left style="thin">
        <color indexed="64"/>
      </left>
      <right/>
      <top style="medium">
        <color indexed="64"/>
      </top>
      <bottom style="medium">
        <color indexed="64"/>
      </bottom>
      <diagonal/>
    </border>
    <border>
      <left style="thin">
        <color theme="0"/>
      </left>
      <right/>
      <top/>
      <bottom/>
      <diagonal/>
    </border>
    <border>
      <left/>
      <right style="thin">
        <color theme="0"/>
      </right>
      <top style="thin">
        <color theme="0"/>
      </top>
      <bottom/>
      <diagonal/>
    </border>
  </borders>
  <cellStyleXfs count="4">
    <xf numFmtId="0" fontId="0" fillId="0" borderId="0"/>
    <xf numFmtId="0" fontId="21" fillId="0" borderId="0" applyNumberFormat="0" applyFill="0" applyBorder="0" applyAlignment="0" applyProtection="0"/>
    <xf numFmtId="0" fontId="27" fillId="0" borderId="0"/>
    <xf numFmtId="9" fontId="27" fillId="0" borderId="0" applyFont="0" applyFill="0" applyBorder="0" applyAlignment="0" applyProtection="0"/>
  </cellStyleXfs>
  <cellXfs count="473">
    <xf numFmtId="0" fontId="0" fillId="0" borderId="0" xfId="0"/>
    <xf numFmtId="0" fontId="2" fillId="0" borderId="0" xfId="0" applyFont="1"/>
    <xf numFmtId="0" fontId="2" fillId="0" borderId="0" xfId="0" applyFont="1" applyAlignment="1">
      <alignment wrapText="1"/>
    </xf>
    <xf numFmtId="0" fontId="0" fillId="0" borderId="0" xfId="0" applyAlignment="1">
      <alignment wrapText="1"/>
    </xf>
    <xf numFmtId="0" fontId="14" fillId="3" borderId="11" xfId="0" applyFont="1" applyFill="1" applyBorder="1" applyAlignment="1">
      <alignment horizontal="center" vertical="center" wrapText="1"/>
    </xf>
    <xf numFmtId="0" fontId="14" fillId="3" borderId="15" xfId="0" applyFont="1" applyFill="1" applyBorder="1" applyAlignment="1">
      <alignment wrapText="1"/>
    </xf>
    <xf numFmtId="0" fontId="2" fillId="3" borderId="16" xfId="0" applyFont="1" applyFill="1" applyBorder="1"/>
    <xf numFmtId="0" fontId="12" fillId="0" borderId="37" xfId="0" applyFont="1" applyBorder="1"/>
    <xf numFmtId="0" fontId="14" fillId="3" borderId="10" xfId="0" applyFont="1" applyFill="1" applyBorder="1" applyAlignment="1">
      <alignment horizontal="center" vertical="center" wrapText="1"/>
    </xf>
    <xf numFmtId="0" fontId="2" fillId="0" borderId="39" xfId="0" applyFont="1" applyBorder="1"/>
    <xf numFmtId="0" fontId="14" fillId="3" borderId="48"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49" xfId="0" applyFont="1" applyFill="1" applyBorder="1" applyAlignment="1">
      <alignment horizontal="center" vertical="center" wrapText="1"/>
    </xf>
    <xf numFmtId="0" fontId="2" fillId="0" borderId="36" xfId="0" applyFont="1" applyBorder="1"/>
    <xf numFmtId="0" fontId="2" fillId="0" borderId="37" xfId="0" applyFont="1" applyBorder="1"/>
    <xf numFmtId="0" fontId="13" fillId="0" borderId="37" xfId="0" applyFont="1" applyBorder="1" applyAlignment="1" applyProtection="1">
      <alignment horizontal="left" vertical="top"/>
      <protection hidden="1"/>
    </xf>
    <xf numFmtId="0" fontId="2" fillId="0" borderId="38" xfId="0" applyFont="1" applyBorder="1"/>
    <xf numFmtId="0" fontId="2" fillId="0" borderId="40" xfId="0" applyFont="1" applyBorder="1"/>
    <xf numFmtId="0" fontId="0" fillId="0" borderId="37" xfId="0" applyBorder="1"/>
    <xf numFmtId="0" fontId="0" fillId="0" borderId="38" xfId="0" applyBorder="1"/>
    <xf numFmtId="0" fontId="2" fillId="0" borderId="8" xfId="0" applyFont="1" applyBorder="1" applyAlignment="1">
      <alignment horizontal="left" vertical="center" wrapText="1"/>
    </xf>
    <xf numFmtId="0" fontId="2" fillId="0" borderId="8" xfId="0" applyFont="1" applyBorder="1" applyAlignment="1">
      <alignment vertical="center"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0" fillId="0" borderId="39" xfId="0" applyBorder="1"/>
    <xf numFmtId="0" fontId="0" fillId="0" borderId="36" xfId="0" applyBorder="1"/>
    <xf numFmtId="0" fontId="0" fillId="0" borderId="37" xfId="0" applyBorder="1" applyAlignment="1">
      <alignment wrapText="1"/>
    </xf>
    <xf numFmtId="0" fontId="2" fillId="0" borderId="29" xfId="0" applyFont="1" applyBorder="1" applyAlignment="1">
      <alignment vertical="center" wrapText="1"/>
    </xf>
    <xf numFmtId="0" fontId="0" fillId="0" borderId="40" xfId="0" applyBorder="1"/>
    <xf numFmtId="0" fontId="2" fillId="0" borderId="6" xfId="0" applyFont="1" applyBorder="1" applyAlignment="1">
      <alignment vertical="center" wrapText="1"/>
    </xf>
    <xf numFmtId="0" fontId="2" fillId="0" borderId="28" xfId="0" applyFont="1" applyBorder="1" applyAlignment="1">
      <alignment vertical="center" wrapText="1"/>
    </xf>
    <xf numFmtId="0" fontId="2" fillId="0" borderId="4" xfId="0" applyFont="1" applyBorder="1" applyAlignment="1">
      <alignment vertical="center" wrapText="1"/>
    </xf>
    <xf numFmtId="0" fontId="16" fillId="0" borderId="5" xfId="0" applyFont="1" applyBorder="1" applyAlignment="1">
      <alignment vertical="center" wrapText="1"/>
    </xf>
    <xf numFmtId="0" fontId="2" fillId="0" borderId="2" xfId="0" applyFont="1" applyBorder="1" applyAlignment="1">
      <alignment vertical="center" wrapText="1"/>
    </xf>
    <xf numFmtId="0" fontId="14" fillId="4" borderId="4" xfId="0" applyFont="1" applyFill="1" applyBorder="1" applyAlignment="1">
      <alignment horizontal="center" vertical="center"/>
    </xf>
    <xf numFmtId="0" fontId="14" fillId="4" borderId="8" xfId="0" applyFont="1" applyFill="1" applyBorder="1" applyAlignment="1">
      <alignment vertical="center" wrapText="1"/>
    </xf>
    <xf numFmtId="0" fontId="17" fillId="0" borderId="37" xfId="0" applyFont="1" applyBorder="1" applyAlignment="1" applyProtection="1">
      <alignment horizontal="left" vertical="top"/>
      <protection hidden="1"/>
    </xf>
    <xf numFmtId="0" fontId="2" fillId="0" borderId="5" xfId="0" applyFont="1" applyBorder="1" applyAlignment="1">
      <alignment vertical="center" wrapText="1"/>
    </xf>
    <xf numFmtId="14" fontId="2" fillId="0" borderId="6" xfId="0" applyNumberFormat="1" applyFont="1" applyBorder="1" applyAlignment="1">
      <alignment horizontal="center" vertical="center"/>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14" fillId="3" borderId="9" xfId="0" applyFont="1" applyFill="1" applyBorder="1" applyAlignment="1">
      <alignment vertical="center" wrapText="1"/>
    </xf>
    <xf numFmtId="0" fontId="14" fillId="3" borderId="10" xfId="0" applyFont="1" applyFill="1" applyBorder="1" applyAlignment="1">
      <alignment vertical="center" wrapText="1"/>
    </xf>
    <xf numFmtId="0" fontId="14" fillId="3" borderId="11" xfId="0" applyFont="1" applyFill="1" applyBorder="1" applyAlignment="1">
      <alignment vertical="center" wrapText="1"/>
    </xf>
    <xf numFmtId="0" fontId="2" fillId="0" borderId="4" xfId="0" applyFont="1" applyBorder="1" applyAlignment="1">
      <alignment horizontal="center"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0" fontId="14" fillId="4" borderId="4" xfId="0" applyFont="1" applyFill="1" applyBorder="1" applyAlignment="1">
      <alignment horizontal="center" vertical="center" wrapText="1"/>
    </xf>
    <xf numFmtId="0" fontId="2" fillId="4" borderId="3" xfId="0" applyFont="1" applyFill="1" applyBorder="1" applyAlignment="1">
      <alignment vertical="center" wrapText="1"/>
    </xf>
    <xf numFmtId="14" fontId="14" fillId="4" borderId="12" xfId="0" applyNumberFormat="1" applyFont="1" applyFill="1" applyBorder="1" applyAlignment="1">
      <alignment horizontal="center" vertical="center" wrapText="1"/>
    </xf>
    <xf numFmtId="0" fontId="14" fillId="4" borderId="13" xfId="0" applyFont="1" applyFill="1" applyBorder="1" applyAlignment="1">
      <alignment horizontal="left" vertical="center" wrapText="1"/>
    </xf>
    <xf numFmtId="0" fontId="14" fillId="4" borderId="2" xfId="0" applyFont="1" applyFill="1" applyBorder="1" applyAlignment="1">
      <alignment horizontal="center" vertical="center" wrapText="1"/>
    </xf>
    <xf numFmtId="0" fontId="14" fillId="4" borderId="29" xfId="0" applyFont="1" applyFill="1" applyBorder="1" applyAlignment="1">
      <alignment vertical="center" wrapText="1"/>
    </xf>
    <xf numFmtId="0" fontId="2" fillId="4" borderId="1" xfId="0" applyFont="1" applyFill="1" applyBorder="1" applyAlignment="1">
      <alignment vertical="center" wrapText="1"/>
    </xf>
    <xf numFmtId="0" fontId="2" fillId="4" borderId="29" xfId="0" applyFont="1" applyFill="1" applyBorder="1" applyAlignment="1">
      <alignment vertical="center" wrapText="1"/>
    </xf>
    <xf numFmtId="0" fontId="14" fillId="4" borderId="13" xfId="0" applyFont="1" applyFill="1" applyBorder="1" applyAlignment="1">
      <alignment horizontal="left" vertical="center"/>
    </xf>
    <xf numFmtId="0" fontId="14" fillId="4" borderId="8" xfId="0" applyFont="1" applyFill="1" applyBorder="1" applyAlignment="1">
      <alignment vertical="center"/>
    </xf>
    <xf numFmtId="0" fontId="14" fillId="3" borderId="48" xfId="0" applyFont="1" applyFill="1" applyBorder="1" applyAlignment="1">
      <alignment vertical="center" wrapText="1"/>
    </xf>
    <xf numFmtId="0" fontId="14" fillId="3" borderId="34" xfId="0" applyFont="1" applyFill="1" applyBorder="1" applyAlignment="1">
      <alignment vertical="center" wrapText="1"/>
    </xf>
    <xf numFmtId="14" fontId="14" fillId="4" borderId="12" xfId="0" applyNumberFormat="1" applyFont="1" applyFill="1" applyBorder="1" applyAlignment="1">
      <alignment horizontal="center" vertical="center"/>
    </xf>
    <xf numFmtId="0" fontId="14" fillId="4" borderId="2" xfId="0" applyFont="1" applyFill="1" applyBorder="1" applyAlignment="1">
      <alignment horizontal="center" vertical="center"/>
    </xf>
    <xf numFmtId="0" fontId="14" fillId="4" borderId="29" xfId="0" applyFont="1" applyFill="1" applyBorder="1" applyAlignment="1">
      <alignment vertical="center"/>
    </xf>
    <xf numFmtId="0" fontId="16" fillId="0" borderId="3" xfId="0" applyFont="1" applyBorder="1" applyAlignment="1">
      <alignment vertical="center" wrapText="1"/>
    </xf>
    <xf numFmtId="0" fontId="2" fillId="0" borderId="51" xfId="0" applyFont="1" applyBorder="1"/>
    <xf numFmtId="0" fontId="2" fillId="0" borderId="51" xfId="0" applyFont="1" applyBorder="1" applyAlignment="1">
      <alignment wrapText="1"/>
    </xf>
    <xf numFmtId="0" fontId="2" fillId="0" borderId="52" xfId="0" applyFont="1" applyBorder="1"/>
    <xf numFmtId="0" fontId="2" fillId="0" borderId="36" xfId="0" applyFont="1" applyBorder="1" applyAlignment="1">
      <alignment wrapText="1"/>
    </xf>
    <xf numFmtId="0" fontId="2" fillId="0" borderId="37" xfId="0" applyFont="1" applyBorder="1" applyAlignment="1">
      <alignment wrapText="1"/>
    </xf>
    <xf numFmtId="0" fontId="13" fillId="0" borderId="37" xfId="0" applyFont="1" applyBorder="1" applyAlignment="1" applyProtection="1">
      <alignment horizontal="left" vertical="top" wrapText="1"/>
      <protection hidden="1"/>
    </xf>
    <xf numFmtId="0" fontId="14" fillId="4" borderId="6" xfId="0" applyFont="1" applyFill="1" applyBorder="1" applyAlignment="1">
      <alignment horizontal="center" vertical="center"/>
    </xf>
    <xf numFmtId="0" fontId="2" fillId="4" borderId="28" xfId="0" applyFont="1" applyFill="1" applyBorder="1" applyAlignment="1">
      <alignment vertical="center" wrapText="1"/>
    </xf>
    <xf numFmtId="0" fontId="16" fillId="4" borderId="5" xfId="0" applyFont="1" applyFill="1" applyBorder="1" applyAlignment="1">
      <alignment vertical="center" wrapText="1"/>
    </xf>
    <xf numFmtId="0" fontId="2" fillId="4" borderId="4" xfId="0" applyFont="1" applyFill="1" applyBorder="1" applyAlignment="1">
      <alignment vertical="center" wrapText="1"/>
    </xf>
    <xf numFmtId="0" fontId="2" fillId="4" borderId="8" xfId="0" applyFont="1" applyFill="1" applyBorder="1" applyAlignment="1">
      <alignment vertical="center" wrapText="1"/>
    </xf>
    <xf numFmtId="0" fontId="2" fillId="4" borderId="2" xfId="0" applyFont="1" applyFill="1" applyBorder="1" applyAlignment="1">
      <alignment vertical="center" wrapText="1"/>
    </xf>
    <xf numFmtId="0" fontId="14" fillId="4" borderId="18" xfId="0" applyFont="1" applyFill="1" applyBorder="1" applyAlignment="1">
      <alignment horizontal="center" vertical="center"/>
    </xf>
    <xf numFmtId="0" fontId="14" fillId="4" borderId="48" xfId="0" applyFont="1" applyFill="1" applyBorder="1" applyAlignment="1">
      <alignment horizontal="center" vertical="center"/>
    </xf>
    <xf numFmtId="0" fontId="14" fillId="4" borderId="29" xfId="0" applyFont="1" applyFill="1" applyBorder="1" applyAlignment="1">
      <alignment horizontal="left" vertical="center" wrapText="1"/>
    </xf>
    <xf numFmtId="0" fontId="14" fillId="4" borderId="28" xfId="0" applyFont="1" applyFill="1" applyBorder="1" applyAlignment="1">
      <alignment horizontal="left" vertical="center" wrapText="1"/>
    </xf>
    <xf numFmtId="0" fontId="16" fillId="4" borderId="28" xfId="0" applyFont="1" applyFill="1" applyBorder="1" applyAlignment="1">
      <alignment vertical="center" wrapText="1"/>
    </xf>
    <xf numFmtId="0" fontId="2" fillId="4" borderId="5" xfId="0" applyFont="1" applyFill="1" applyBorder="1" applyAlignment="1">
      <alignment vertical="center" wrapText="1"/>
    </xf>
    <xf numFmtId="0" fontId="2" fillId="0" borderId="53" xfId="0" applyFont="1" applyBorder="1"/>
    <xf numFmtId="0" fontId="14" fillId="4" borderId="45" xfId="0" applyFont="1" applyFill="1" applyBorder="1" applyAlignment="1">
      <alignment horizontal="center" vertical="center"/>
    </xf>
    <xf numFmtId="0" fontId="2" fillId="0" borderId="53" xfId="0" applyFont="1" applyBorder="1" applyAlignment="1">
      <alignment wrapText="1"/>
    </xf>
    <xf numFmtId="0" fontId="2" fillId="0" borderId="40" xfId="0" applyFont="1" applyBorder="1" applyAlignment="1">
      <alignment wrapText="1"/>
    </xf>
    <xf numFmtId="0" fontId="1" fillId="0" borderId="37" xfId="0" applyFont="1" applyBorder="1"/>
    <xf numFmtId="0" fontId="5" fillId="0" borderId="37" xfId="0" applyFont="1" applyBorder="1"/>
    <xf numFmtId="0" fontId="2" fillId="5" borderId="37" xfId="0" applyFont="1" applyFill="1" applyBorder="1"/>
    <xf numFmtId="0" fontId="16" fillId="4" borderId="13" xfId="0" applyFont="1" applyFill="1" applyBorder="1" applyAlignment="1">
      <alignment vertical="center" wrapText="1"/>
    </xf>
    <xf numFmtId="0" fontId="2" fillId="5" borderId="0" xfId="0" applyFont="1" applyFill="1"/>
    <xf numFmtId="0" fontId="2" fillId="5" borderId="40" xfId="0" applyFont="1" applyFill="1" applyBorder="1"/>
    <xf numFmtId="0" fontId="1" fillId="5" borderId="0" xfId="0" applyFont="1" applyFill="1" applyAlignment="1">
      <alignment vertical="top" wrapText="1"/>
    </xf>
    <xf numFmtId="0" fontId="1" fillId="5" borderId="0" xfId="0" applyFont="1" applyFill="1" applyAlignment="1">
      <alignment horizontal="center" wrapText="1"/>
    </xf>
    <xf numFmtId="0" fontId="3" fillId="5" borderId="0" xfId="0" applyFont="1" applyFill="1" applyAlignment="1">
      <alignment horizontal="center" wrapText="1"/>
    </xf>
    <xf numFmtId="0" fontId="4" fillId="5" borderId="0" xfId="0" applyFont="1" applyFill="1" applyAlignment="1">
      <alignment horizontal="center" wrapText="1"/>
    </xf>
    <xf numFmtId="0" fontId="3" fillId="5" borderId="0" xfId="0" applyFont="1" applyFill="1" applyAlignment="1">
      <alignment horizontal="center" vertical="center" wrapText="1"/>
    </xf>
    <xf numFmtId="0" fontId="5" fillId="5" borderId="0" xfId="0" applyFont="1" applyFill="1" applyAlignment="1">
      <alignment horizontal="center" vertical="top" wrapText="1"/>
    </xf>
    <xf numFmtId="0" fontId="11" fillId="5" borderId="0" xfId="0" applyFont="1" applyFill="1" applyAlignment="1">
      <alignment horizontal="center"/>
    </xf>
    <xf numFmtId="0" fontId="11" fillId="5" borderId="0" xfId="0" applyFont="1" applyFill="1" applyAlignment="1">
      <alignment horizontal="center" wrapText="1"/>
    </xf>
    <xf numFmtId="0" fontId="1" fillId="5" borderId="0" xfId="0" applyFont="1" applyFill="1" applyAlignment="1">
      <alignment horizontal="right" vertical="top" wrapText="1"/>
    </xf>
    <xf numFmtId="0" fontId="2" fillId="5" borderId="36" xfId="0" applyFont="1" applyFill="1" applyBorder="1"/>
    <xf numFmtId="49" fontId="6" fillId="5" borderId="37" xfId="0" applyNumberFormat="1" applyFont="1" applyFill="1" applyBorder="1" applyAlignment="1">
      <alignment horizontal="center" wrapText="1"/>
    </xf>
    <xf numFmtId="0" fontId="0" fillId="5" borderId="37" xfId="0" applyFill="1" applyBorder="1"/>
    <xf numFmtId="0" fontId="19" fillId="0" borderId="37" xfId="0" applyFont="1" applyBorder="1"/>
    <xf numFmtId="0" fontId="18" fillId="0" borderId="37" xfId="0" applyFont="1" applyBorder="1"/>
    <xf numFmtId="0" fontId="20" fillId="5" borderId="0" xfId="0" applyFont="1" applyFill="1" applyAlignment="1">
      <alignment horizontal="center" wrapText="1"/>
    </xf>
    <xf numFmtId="0" fontId="16" fillId="0" borderId="8" xfId="0" applyFont="1" applyBorder="1" applyAlignment="1">
      <alignment horizontal="left" vertical="center" wrapText="1"/>
    </xf>
    <xf numFmtId="0" fontId="16" fillId="0" borderId="28" xfId="0" applyFont="1" applyBorder="1" applyAlignment="1">
      <alignment vertical="center" wrapText="1"/>
    </xf>
    <xf numFmtId="9" fontId="16" fillId="0" borderId="3" xfId="0" applyNumberFormat="1" applyFont="1" applyBorder="1" applyAlignment="1">
      <alignment horizontal="left" vertical="center" wrapText="1"/>
    </xf>
    <xf numFmtId="0" fontId="2" fillId="4" borderId="43" xfId="0" applyFont="1" applyFill="1" applyBorder="1" applyAlignment="1">
      <alignment horizontal="center" vertical="center" wrapText="1"/>
    </xf>
    <xf numFmtId="0" fontId="16" fillId="0" borderId="1" xfId="0" applyFont="1" applyBorder="1" applyAlignment="1">
      <alignment vertical="center" wrapText="1"/>
    </xf>
    <xf numFmtId="0" fontId="16" fillId="0" borderId="8" xfId="0" applyFont="1" applyBorder="1" applyAlignment="1">
      <alignment vertical="center" wrapText="1"/>
    </xf>
    <xf numFmtId="0" fontId="2" fillId="4" borderId="41" xfId="0" applyFont="1" applyFill="1" applyBorder="1" applyAlignment="1">
      <alignment horizontal="center" vertical="center" wrapText="1"/>
    </xf>
    <xf numFmtId="0" fontId="14" fillId="2" borderId="44" xfId="0" applyFont="1" applyFill="1" applyBorder="1" applyAlignment="1" applyProtection="1">
      <alignment horizontal="center" vertical="center" wrapText="1"/>
      <protection locked="0"/>
    </xf>
    <xf numFmtId="0" fontId="12" fillId="5" borderId="37" xfId="0" applyFont="1" applyFill="1" applyBorder="1"/>
    <xf numFmtId="0" fontId="22" fillId="0" borderId="37" xfId="0" applyFont="1" applyBorder="1"/>
    <xf numFmtId="0" fontId="12" fillId="0" borderId="53" xfId="0" applyFont="1" applyBorder="1"/>
    <xf numFmtId="0" fontId="22" fillId="5" borderId="37" xfId="0" applyFont="1" applyFill="1" applyBorder="1"/>
    <xf numFmtId="0" fontId="22" fillId="5" borderId="0" xfId="0" applyFont="1" applyFill="1"/>
    <xf numFmtId="0" fontId="22" fillId="5" borderId="37" xfId="0" applyFont="1" applyFill="1" applyBorder="1" applyAlignment="1">
      <alignment wrapText="1"/>
    </xf>
    <xf numFmtId="0" fontId="22" fillId="5" borderId="0" xfId="0" applyFont="1" applyFill="1" applyAlignment="1">
      <alignment horizontal="left" vertical="center" indent="1"/>
    </xf>
    <xf numFmtId="0" fontId="23" fillId="5" borderId="0" xfId="1" applyFont="1" applyFill="1" applyAlignment="1">
      <alignment horizontal="left" vertical="center" indent="1"/>
    </xf>
    <xf numFmtId="0" fontId="12" fillId="0" borderId="0" xfId="0" applyFont="1"/>
    <xf numFmtId="0" fontId="12" fillId="0" borderId="38" xfId="0" applyFont="1" applyBorder="1"/>
    <xf numFmtId="0" fontId="14" fillId="2" borderId="41" xfId="0" applyFont="1" applyFill="1" applyBorder="1" applyAlignment="1" applyProtection="1">
      <alignment horizontal="center" vertical="center"/>
      <protection locked="0"/>
    </xf>
    <xf numFmtId="0" fontId="14" fillId="2" borderId="41" xfId="0" applyFont="1" applyFill="1" applyBorder="1" applyAlignment="1" applyProtection="1">
      <alignment horizontal="center" vertical="center" wrapText="1"/>
      <protection locked="0"/>
    </xf>
    <xf numFmtId="0" fontId="12" fillId="5" borderId="38" xfId="0" applyFont="1" applyFill="1" applyBorder="1"/>
    <xf numFmtId="0" fontId="12" fillId="5" borderId="0" xfId="0" applyFont="1" applyFill="1"/>
    <xf numFmtId="0" fontId="14" fillId="2" borderId="45" xfId="0" applyFont="1" applyFill="1" applyBorder="1" applyAlignment="1" applyProtection="1">
      <alignment horizontal="center" vertical="center"/>
      <protection locked="0"/>
    </xf>
    <xf numFmtId="0" fontId="14" fillId="2" borderId="54" xfId="0" applyFont="1" applyFill="1" applyBorder="1" applyAlignment="1" applyProtection="1">
      <alignment horizontal="center" vertical="center"/>
      <protection locked="0"/>
    </xf>
    <xf numFmtId="0" fontId="0" fillId="5" borderId="0" xfId="0" applyFill="1"/>
    <xf numFmtId="0" fontId="14" fillId="3" borderId="49" xfId="0" applyFont="1" applyFill="1" applyBorder="1" applyAlignment="1">
      <alignment vertical="center" wrapText="1"/>
    </xf>
    <xf numFmtId="0" fontId="2" fillId="0" borderId="19" xfId="0" applyFont="1" applyBorder="1" applyAlignment="1">
      <alignment horizontal="left" vertical="center" wrapText="1"/>
    </xf>
    <xf numFmtId="0" fontId="18" fillId="0" borderId="36" xfId="0" applyFont="1" applyBorder="1"/>
    <xf numFmtId="0" fontId="25" fillId="5" borderId="0" xfId="0" applyFont="1" applyFill="1" applyAlignment="1">
      <alignment horizontal="center" vertical="center" wrapText="1"/>
    </xf>
    <xf numFmtId="0" fontId="26" fillId="0" borderId="38" xfId="0" applyFont="1" applyBorder="1"/>
    <xf numFmtId="0" fontId="26" fillId="0" borderId="37" xfId="0" applyFont="1" applyBorder="1"/>
    <xf numFmtId="0" fontId="26" fillId="0" borderId="0" xfId="0" applyFont="1"/>
    <xf numFmtId="0" fontId="26" fillId="5" borderId="0" xfId="0" applyFont="1" applyFill="1" applyAlignment="1">
      <alignment horizontal="center" vertical="center" wrapText="1"/>
    </xf>
    <xf numFmtId="0" fontId="26" fillId="5" borderId="0" xfId="0" applyFont="1" applyFill="1" applyAlignment="1">
      <alignment vertical="center" wrapText="1"/>
    </xf>
    <xf numFmtId="0" fontId="26" fillId="0" borderId="37" xfId="0" applyFont="1" applyBorder="1" applyAlignment="1">
      <alignment wrapText="1"/>
    </xf>
    <xf numFmtId="0" fontId="26" fillId="0" borderId="37" xfId="0" applyFont="1" applyBorder="1" applyProtection="1">
      <protection locked="0"/>
    </xf>
    <xf numFmtId="0" fontId="14" fillId="4" borderId="19" xfId="0" applyFont="1" applyFill="1" applyBorder="1" applyAlignment="1">
      <alignment vertical="center"/>
    </xf>
    <xf numFmtId="0" fontId="24" fillId="0" borderId="37" xfId="0" applyFont="1" applyBorder="1"/>
    <xf numFmtId="0" fontId="14" fillId="3" borderId="50" xfId="0" applyFont="1" applyFill="1" applyBorder="1" applyAlignment="1">
      <alignment horizontal="center" vertical="center" wrapText="1"/>
    </xf>
    <xf numFmtId="0" fontId="14" fillId="3" borderId="48" xfId="0" applyFont="1" applyFill="1" applyBorder="1" applyAlignment="1">
      <alignment vertical="center"/>
    </xf>
    <xf numFmtId="0" fontId="14" fillId="3" borderId="34" xfId="0" applyFont="1" applyFill="1" applyBorder="1" applyAlignment="1">
      <alignment vertical="center"/>
    </xf>
    <xf numFmtId="0" fontId="16" fillId="0" borderId="44" xfId="0" applyFont="1" applyBorder="1" applyAlignment="1">
      <alignment vertical="center" wrapText="1"/>
    </xf>
    <xf numFmtId="0" fontId="15" fillId="3" borderId="30" xfId="0" applyFont="1" applyFill="1" applyBorder="1"/>
    <xf numFmtId="0" fontId="8" fillId="5" borderId="0" xfId="0" applyFont="1" applyFill="1" applyAlignment="1">
      <alignment horizontal="center" vertical="center" wrapText="1"/>
    </xf>
    <xf numFmtId="0" fontId="14" fillId="3" borderId="50" xfId="0" applyFont="1" applyFill="1" applyBorder="1" applyAlignment="1">
      <alignment vertical="center"/>
    </xf>
    <xf numFmtId="0" fontId="2" fillId="0" borderId="45" xfId="0" applyFont="1" applyBorder="1" applyAlignment="1">
      <alignment horizontal="left" vertical="center" wrapText="1"/>
    </xf>
    <xf numFmtId="0" fontId="2" fillId="0" borderId="41" xfId="0" applyFont="1" applyBorder="1" applyAlignment="1">
      <alignment horizontal="left" vertical="center" wrapText="1"/>
    </xf>
    <xf numFmtId="0" fontId="0" fillId="0" borderId="55" xfId="0" applyBorder="1" applyAlignment="1">
      <alignment horizontal="left" vertical="center" wrapText="1"/>
    </xf>
    <xf numFmtId="0" fontId="2" fillId="0" borderId="44" xfId="0" applyFont="1" applyBorder="1" applyAlignment="1">
      <alignment horizontal="left" vertical="center" wrapText="1"/>
    </xf>
    <xf numFmtId="0" fontId="29" fillId="0" borderId="0" xfId="0" applyFont="1"/>
    <xf numFmtId="0" fontId="15" fillId="0" borderId="0" xfId="0" applyFont="1" applyAlignment="1">
      <alignment wrapText="1"/>
    </xf>
    <xf numFmtId="49" fontId="30" fillId="0" borderId="0" xfId="0" applyNumberFormat="1" applyFont="1" applyAlignment="1">
      <alignment horizontal="center" vertical="center" wrapText="1"/>
    </xf>
    <xf numFmtId="0" fontId="31" fillId="0" borderId="0" xfId="0" applyFont="1" applyAlignment="1">
      <alignment horizontal="left" vertical="top" wrapText="1"/>
    </xf>
    <xf numFmtId="0" fontId="29" fillId="0" borderId="0" xfId="0" applyFont="1" applyAlignment="1">
      <alignment horizontal="left" vertical="top" wrapText="1"/>
    </xf>
    <xf numFmtId="0" fontId="0" fillId="0" borderId="0" xfId="0" applyAlignment="1">
      <alignment horizontal="left" vertical="top" wrapText="1"/>
    </xf>
    <xf numFmtId="0" fontId="2" fillId="0" borderId="0" xfId="2" applyFont="1" applyProtection="1">
      <protection hidden="1"/>
    </xf>
    <xf numFmtId="0" fontId="2" fillId="0" borderId="37" xfId="2" applyFont="1" applyBorder="1" applyProtection="1">
      <protection hidden="1"/>
    </xf>
    <xf numFmtId="0" fontId="26" fillId="5" borderId="37" xfId="2" applyFont="1" applyFill="1" applyBorder="1" applyProtection="1">
      <protection hidden="1"/>
    </xf>
    <xf numFmtId="0" fontId="2" fillId="5" borderId="37" xfId="2" applyFont="1" applyFill="1" applyBorder="1" applyProtection="1">
      <protection hidden="1"/>
    </xf>
    <xf numFmtId="0" fontId="12" fillId="5" borderId="37" xfId="2" applyFont="1" applyFill="1" applyBorder="1" applyProtection="1">
      <protection hidden="1"/>
    </xf>
    <xf numFmtId="0" fontId="26" fillId="0" borderId="40" xfId="2" applyFont="1" applyBorder="1" applyProtection="1">
      <protection hidden="1"/>
    </xf>
    <xf numFmtId="0" fontId="9" fillId="2" borderId="1" xfId="2" applyFont="1" applyFill="1" applyBorder="1" applyAlignment="1" applyProtection="1">
      <alignment horizontal="left" vertical="center"/>
      <protection locked="0"/>
    </xf>
    <xf numFmtId="0" fontId="10" fillId="3" borderId="2" xfId="2" applyFont="1" applyFill="1" applyBorder="1" applyAlignment="1">
      <alignment horizontal="left" vertical="center"/>
    </xf>
    <xf numFmtId="0" fontId="9" fillId="3" borderId="3" xfId="2" applyFont="1" applyFill="1" applyBorder="1" applyAlignment="1">
      <alignment vertical="center"/>
    </xf>
    <xf numFmtId="0" fontId="10" fillId="3" borderId="4" xfId="2" applyFont="1" applyFill="1" applyBorder="1" applyAlignment="1">
      <alignment vertical="center"/>
    </xf>
    <xf numFmtId="4" fontId="9" fillId="2" borderId="3" xfId="2" applyNumberFormat="1" applyFont="1" applyFill="1" applyBorder="1" applyAlignment="1" applyProtection="1">
      <alignment vertical="center"/>
      <protection locked="0"/>
    </xf>
    <xf numFmtId="0" fontId="9" fillId="2" borderId="3" xfId="2" applyFont="1" applyFill="1" applyBorder="1" applyAlignment="1" applyProtection="1">
      <alignment vertical="center" wrapText="1"/>
      <protection locked="0"/>
    </xf>
    <xf numFmtId="0" fontId="9" fillId="2" borderId="5" xfId="2" applyFont="1" applyFill="1" applyBorder="1" applyAlignment="1" applyProtection="1">
      <alignment vertical="center" wrapText="1"/>
      <protection locked="0"/>
    </xf>
    <xf numFmtId="0" fontId="10" fillId="3" borderId="6" xfId="2" applyFont="1" applyFill="1" applyBorder="1" applyAlignment="1">
      <alignment vertical="center"/>
    </xf>
    <xf numFmtId="0" fontId="2" fillId="0" borderId="36" xfId="2" applyFont="1" applyBorder="1" applyProtection="1">
      <protection hidden="1"/>
    </xf>
    <xf numFmtId="0" fontId="7" fillId="0" borderId="37" xfId="2" applyFont="1" applyBorder="1" applyAlignment="1" applyProtection="1">
      <alignment horizontal="right"/>
      <protection hidden="1"/>
    </xf>
    <xf numFmtId="0" fontId="13" fillId="0" borderId="37" xfId="2" applyFont="1" applyBorder="1" applyAlignment="1" applyProtection="1">
      <alignment horizontal="left" vertical="top"/>
      <protection hidden="1"/>
    </xf>
    <xf numFmtId="0" fontId="32" fillId="0" borderId="0" xfId="0" applyFont="1" applyAlignment="1">
      <alignment horizontal="left" vertical="top" wrapText="1"/>
    </xf>
    <xf numFmtId="49" fontId="33" fillId="0" borderId="0" xfId="0" applyNumberFormat="1" applyFont="1" applyAlignment="1">
      <alignment horizontal="center" vertical="center" wrapText="1"/>
    </xf>
    <xf numFmtId="0" fontId="34" fillId="0" borderId="0" xfId="0" applyFont="1" applyAlignment="1">
      <alignment wrapText="1"/>
    </xf>
    <xf numFmtId="0" fontId="35" fillId="0" borderId="8" xfId="0" applyFont="1" applyBorder="1" applyAlignment="1">
      <alignment horizontal="left" vertical="center" wrapText="1"/>
    </xf>
    <xf numFmtId="0" fontId="28" fillId="0" borderId="8" xfId="0" applyFont="1" applyBorder="1" applyAlignment="1">
      <alignment horizontal="left" vertical="center" wrapText="1"/>
    </xf>
    <xf numFmtId="0" fontId="36" fillId="0" borderId="4" xfId="0" applyFont="1" applyBorder="1" applyAlignment="1">
      <alignment vertical="center" wrapText="1"/>
    </xf>
    <xf numFmtId="0" fontId="36" fillId="4" borderId="6" xfId="0" applyFont="1" applyFill="1" applyBorder="1" applyAlignment="1">
      <alignment vertical="center" wrapText="1"/>
    </xf>
    <xf numFmtId="0" fontId="36" fillId="4" borderId="4" xfId="0" applyFont="1" applyFill="1" applyBorder="1" applyAlignment="1">
      <alignment vertical="center" wrapText="1"/>
    </xf>
    <xf numFmtId="0" fontId="36" fillId="4" borderId="2" xfId="0" applyFont="1" applyFill="1" applyBorder="1" applyAlignment="1">
      <alignment vertical="center" wrapText="1"/>
    </xf>
    <xf numFmtId="0" fontId="37" fillId="0" borderId="8" xfId="0" applyFont="1" applyBorder="1" applyAlignment="1">
      <alignment vertical="center" wrapText="1"/>
    </xf>
    <xf numFmtId="0" fontId="37" fillId="0" borderId="19" xfId="0" applyFont="1" applyBorder="1" applyAlignment="1">
      <alignment vertical="center" wrapText="1"/>
    </xf>
    <xf numFmtId="0" fontId="37" fillId="0" borderId="29" xfId="0" applyFont="1" applyBorder="1" applyAlignment="1">
      <alignment vertical="center" wrapText="1"/>
    </xf>
    <xf numFmtId="0" fontId="2" fillId="0" borderId="8" xfId="0" applyFont="1" applyBorder="1" applyAlignment="1">
      <alignment horizontal="left" vertical="center"/>
    </xf>
    <xf numFmtId="0" fontId="26" fillId="0" borderId="53" xfId="0" applyFont="1" applyBorder="1"/>
    <xf numFmtId="0" fontId="38" fillId="0" borderId="3" xfId="0" applyFont="1" applyBorder="1" applyAlignment="1">
      <alignment vertical="center" wrapText="1"/>
    </xf>
    <xf numFmtId="0" fontId="39" fillId="0" borderId="3" xfId="0" applyFont="1" applyBorder="1" applyAlignment="1">
      <alignment vertical="center" wrapText="1"/>
    </xf>
    <xf numFmtId="0" fontId="39" fillId="4" borderId="20" xfId="0" applyFont="1" applyFill="1" applyBorder="1" applyAlignment="1">
      <alignment vertical="center" wrapText="1"/>
    </xf>
    <xf numFmtId="0" fontId="39" fillId="4" borderId="1" xfId="0" applyFont="1" applyFill="1" applyBorder="1" applyAlignment="1">
      <alignment vertical="center" wrapText="1"/>
    </xf>
    <xf numFmtId="0" fontId="24" fillId="5" borderId="37" xfId="0" applyFont="1" applyFill="1" applyBorder="1"/>
    <xf numFmtId="0" fontId="24" fillId="5" borderId="0" xfId="0" applyFont="1" applyFill="1"/>
    <xf numFmtId="0" fontId="35" fillId="0" borderId="4" xfId="0" applyFont="1" applyBorder="1" applyAlignment="1">
      <alignment vertical="center" wrapText="1"/>
    </xf>
    <xf numFmtId="0" fontId="39" fillId="0" borderId="8" xfId="0" applyFont="1" applyBorder="1" applyAlignment="1">
      <alignment vertical="center" wrapText="1"/>
    </xf>
    <xf numFmtId="0" fontId="2" fillId="0" borderId="8" xfId="0" applyFont="1" applyBorder="1"/>
    <xf numFmtId="0" fontId="40" fillId="0" borderId="8" xfId="0" applyFont="1" applyBorder="1" applyAlignment="1" applyProtection="1">
      <alignment horizontal="center" vertical="center"/>
      <protection locked="0"/>
    </xf>
    <xf numFmtId="0" fontId="18" fillId="0" borderId="38" xfId="0" applyFont="1" applyBorder="1" applyAlignment="1">
      <alignment horizontal="left" vertical="top" wrapText="1"/>
    </xf>
    <xf numFmtId="0" fontId="40" fillId="0" borderId="4" xfId="0" applyFont="1" applyBorder="1" applyAlignment="1">
      <alignment vertical="center" wrapText="1"/>
    </xf>
    <xf numFmtId="0" fontId="40" fillId="0" borderId="4" xfId="0" applyFont="1" applyBorder="1" applyAlignment="1">
      <alignment horizontal="left" vertical="center" wrapText="1"/>
    </xf>
    <xf numFmtId="0" fontId="40" fillId="0" borderId="2" xfId="0" applyFont="1" applyBorder="1" applyAlignment="1">
      <alignment horizontal="left" vertical="center" wrapText="1"/>
    </xf>
    <xf numFmtId="0" fontId="40" fillId="0" borderId="29" xfId="0" applyFont="1" applyBorder="1" applyAlignment="1" applyProtection="1">
      <alignment horizontal="center" vertical="center"/>
      <protection locked="0"/>
    </xf>
    <xf numFmtId="0" fontId="2" fillId="0" borderId="29" xfId="0" applyFont="1" applyBorder="1"/>
    <xf numFmtId="0" fontId="2" fillId="3" borderId="9" xfId="0" applyFont="1" applyFill="1" applyBorder="1" applyAlignment="1">
      <alignment vertical="center" wrapText="1"/>
    </xf>
    <xf numFmtId="0" fontId="2" fillId="0" borderId="10" xfId="0" applyFont="1" applyBorder="1" applyAlignment="1">
      <alignment wrapText="1"/>
    </xf>
    <xf numFmtId="0" fontId="26" fillId="0" borderId="40" xfId="0" applyFont="1" applyBorder="1"/>
    <xf numFmtId="0" fontId="26" fillId="3" borderId="37" xfId="0" applyFont="1" applyFill="1" applyBorder="1"/>
    <xf numFmtId="0" fontId="40" fillId="0" borderId="6" xfId="0" applyFont="1" applyBorder="1" applyAlignment="1">
      <alignment vertical="center" wrapText="1"/>
    </xf>
    <xf numFmtId="0" fontId="40" fillId="0" borderId="28" xfId="0" applyFont="1" applyBorder="1" applyAlignment="1" applyProtection="1">
      <alignment horizontal="center" vertical="center"/>
      <protection locked="0"/>
    </xf>
    <xf numFmtId="0" fontId="2" fillId="0" borderId="28" xfId="0" applyFont="1" applyBorder="1"/>
    <xf numFmtId="0" fontId="41" fillId="0" borderId="4" xfId="0" applyFont="1" applyBorder="1" applyAlignment="1">
      <alignment horizontal="center" vertical="center"/>
    </xf>
    <xf numFmtId="0" fontId="41" fillId="0" borderId="8" xfId="0" applyFont="1" applyBorder="1" applyAlignment="1">
      <alignment vertical="center" wrapText="1"/>
    </xf>
    <xf numFmtId="0" fontId="41" fillId="0" borderId="3" xfId="0" applyFont="1" applyBorder="1" applyAlignment="1">
      <alignment horizontal="center" vertical="center"/>
    </xf>
    <xf numFmtId="0" fontId="41" fillId="0" borderId="18" xfId="0" applyFont="1" applyBorder="1" applyAlignment="1">
      <alignment horizontal="center" vertical="center"/>
    </xf>
    <xf numFmtId="0" fontId="14" fillId="4" borderId="1" xfId="0" applyFont="1" applyFill="1" applyBorder="1" applyAlignment="1">
      <alignment horizontal="center" vertical="center"/>
    </xf>
    <xf numFmtId="0" fontId="41" fillId="0" borderId="6" xfId="0" applyFont="1" applyBorder="1" applyAlignment="1">
      <alignment horizontal="center" vertical="center"/>
    </xf>
    <xf numFmtId="0" fontId="41" fillId="0" borderId="28" xfId="0" applyFont="1" applyBorder="1" applyAlignment="1">
      <alignment vertical="center" wrapText="1"/>
    </xf>
    <xf numFmtId="0" fontId="41" fillId="0" borderId="5" xfId="0" applyFont="1" applyBorder="1" applyAlignment="1">
      <alignment horizontal="center" vertical="center"/>
    </xf>
    <xf numFmtId="0" fontId="41" fillId="0" borderId="19" xfId="0" applyFont="1" applyBorder="1" applyAlignment="1">
      <alignment horizontal="left" vertical="center" wrapText="1"/>
    </xf>
    <xf numFmtId="0" fontId="41" fillId="0" borderId="20" xfId="0" applyFont="1" applyBorder="1" applyAlignment="1">
      <alignment horizontal="center" vertical="center"/>
    </xf>
    <xf numFmtId="0" fontId="14" fillId="4" borderId="5" xfId="0" applyFont="1" applyFill="1" applyBorder="1" applyAlignment="1">
      <alignment horizontal="center" vertical="center"/>
    </xf>
    <xf numFmtId="0" fontId="14" fillId="3" borderId="49" xfId="0" applyFont="1" applyFill="1" applyBorder="1" applyAlignment="1">
      <alignment horizontal="center" vertical="center"/>
    </xf>
    <xf numFmtId="0" fontId="14" fillId="0" borderId="0" xfId="0" applyFont="1"/>
    <xf numFmtId="0" fontId="15" fillId="0" borderId="0" xfId="0" applyFont="1"/>
    <xf numFmtId="0" fontId="2" fillId="0" borderId="56" xfId="0" applyFont="1" applyBorder="1"/>
    <xf numFmtId="0" fontId="2" fillId="0" borderId="57" xfId="0" applyFont="1" applyBorder="1"/>
    <xf numFmtId="0" fontId="14" fillId="4" borderId="15" xfId="0" applyFont="1" applyFill="1" applyBorder="1" applyAlignment="1">
      <alignment horizontal="left" vertical="center" wrapText="1"/>
    </xf>
    <xf numFmtId="0" fontId="40" fillId="2" borderId="28" xfId="0" applyFont="1" applyFill="1" applyBorder="1" applyAlignment="1" applyProtection="1">
      <alignment horizontal="center" vertical="center" wrapText="1"/>
      <protection locked="0"/>
    </xf>
    <xf numFmtId="0" fontId="40" fillId="0" borderId="28" xfId="0" applyFont="1" applyBorder="1" applyAlignment="1" applyProtection="1">
      <alignment horizontal="center" vertical="center" wrapText="1"/>
      <protection locked="0"/>
    </xf>
    <xf numFmtId="0" fontId="40" fillId="2" borderId="8" xfId="0" applyFont="1" applyFill="1" applyBorder="1" applyAlignment="1" applyProtection="1">
      <alignment horizontal="center" vertical="center" wrapText="1"/>
      <protection locked="0"/>
    </xf>
    <xf numFmtId="0" fontId="40" fillId="0" borderId="8" xfId="0" applyFont="1" applyBorder="1" applyAlignment="1" applyProtection="1">
      <alignment horizontal="center" vertical="center" wrapText="1"/>
      <protection locked="0"/>
    </xf>
    <xf numFmtId="0" fontId="40" fillId="2" borderId="29" xfId="0" applyFont="1" applyFill="1" applyBorder="1" applyAlignment="1" applyProtection="1">
      <alignment horizontal="center" vertical="center" wrapText="1"/>
      <protection locked="0"/>
    </xf>
    <xf numFmtId="0" fontId="40" fillId="0" borderId="29" xfId="0" applyFont="1" applyBorder="1" applyAlignment="1" applyProtection="1">
      <alignment horizontal="center" vertical="center" wrapText="1"/>
      <protection locked="0"/>
    </xf>
    <xf numFmtId="0" fontId="19" fillId="0" borderId="36" xfId="0" applyFont="1" applyBorder="1"/>
    <xf numFmtId="0" fontId="42" fillId="0" borderId="0" xfId="0" applyFont="1" applyAlignment="1">
      <alignment vertical="center" wrapText="1"/>
    </xf>
    <xf numFmtId="0" fontId="18" fillId="0" borderId="38" xfId="0" applyFont="1" applyBorder="1"/>
    <xf numFmtId="0" fontId="43" fillId="0" borderId="8" xfId="0" applyFont="1" applyBorder="1" applyAlignment="1">
      <alignment vertical="center" wrapText="1"/>
    </xf>
    <xf numFmtId="0" fontId="44" fillId="0" borderId="8" xfId="0" applyFont="1" applyBorder="1" applyAlignment="1">
      <alignment vertical="center" wrapText="1"/>
    </xf>
    <xf numFmtId="0" fontId="14" fillId="2" borderId="44" xfId="0" applyFont="1" applyFill="1" applyBorder="1" applyAlignment="1" applyProtection="1">
      <alignment horizontal="center" vertical="center"/>
      <protection locked="0"/>
    </xf>
    <xf numFmtId="0" fontId="36" fillId="0" borderId="2" xfId="0" applyFont="1" applyBorder="1" applyAlignment="1">
      <alignment vertical="center" wrapText="1"/>
    </xf>
    <xf numFmtId="0" fontId="16" fillId="0" borderId="29" xfId="0" applyFont="1" applyBorder="1" applyAlignment="1">
      <alignment vertical="center" wrapText="1"/>
    </xf>
    <xf numFmtId="0" fontId="14" fillId="2" borderId="37" xfId="0" applyFont="1" applyFill="1" applyBorder="1" applyAlignment="1">
      <alignment horizontal="center"/>
    </xf>
    <xf numFmtId="0" fontId="45" fillId="0" borderId="37" xfId="0" applyFont="1" applyBorder="1" applyAlignment="1">
      <alignment vertical="top" wrapText="1"/>
    </xf>
    <xf numFmtId="0" fontId="45" fillId="0" borderId="37" xfId="0" applyFont="1" applyBorder="1" applyAlignment="1">
      <alignment vertical="center" wrapText="1"/>
    </xf>
    <xf numFmtId="0" fontId="14" fillId="4" borderId="9" xfId="0" applyFont="1" applyFill="1" applyBorder="1" applyAlignment="1">
      <alignment horizontal="left" vertical="center" wrapText="1"/>
    </xf>
    <xf numFmtId="0" fontId="14" fillId="4" borderId="11" xfId="0" applyFont="1" applyFill="1" applyBorder="1" applyAlignment="1">
      <alignment horizontal="center" vertical="center"/>
    </xf>
    <xf numFmtId="0" fontId="2" fillId="5" borderId="38" xfId="0" applyFont="1" applyFill="1" applyBorder="1"/>
    <xf numFmtId="0" fontId="14" fillId="2" borderId="8" xfId="0" applyFont="1" applyFill="1" applyBorder="1" applyAlignment="1">
      <alignment horizontal="center" vertical="center"/>
    </xf>
    <xf numFmtId="0" fontId="2" fillId="5" borderId="0" xfId="0" applyFont="1" applyFill="1" applyAlignment="1">
      <alignment wrapText="1"/>
    </xf>
    <xf numFmtId="0" fontId="47" fillId="0" borderId="38" xfId="0" applyFont="1" applyBorder="1"/>
    <xf numFmtId="0" fontId="48" fillId="0" borderId="37" xfId="0" applyFont="1" applyBorder="1"/>
    <xf numFmtId="0" fontId="14" fillId="3" borderId="7" xfId="0" applyFont="1" applyFill="1" applyBorder="1" applyAlignment="1">
      <alignment vertical="center" wrapText="1"/>
    </xf>
    <xf numFmtId="0" fontId="14" fillId="3" borderId="7"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2" fillId="5" borderId="29" xfId="0" applyFont="1" applyFill="1" applyBorder="1" applyAlignment="1">
      <alignment horizontal="center" vertical="center" wrapText="1"/>
    </xf>
    <xf numFmtId="0" fontId="2" fillId="5" borderId="39" xfId="0" applyFont="1" applyFill="1" applyBorder="1"/>
    <xf numFmtId="0" fontId="14" fillId="5" borderId="0" xfId="0" applyFont="1" applyFill="1" applyAlignment="1">
      <alignment horizontal="center" vertical="center" wrapText="1"/>
    </xf>
    <xf numFmtId="0" fontId="0" fillId="5" borderId="38" xfId="0" applyFill="1" applyBorder="1"/>
    <xf numFmtId="0" fontId="2" fillId="5" borderId="0" xfId="0" applyFont="1" applyFill="1" applyAlignment="1">
      <alignment horizontal="center" vertical="center" wrapText="1"/>
    </xf>
    <xf numFmtId="0" fontId="2" fillId="5" borderId="0" xfId="0" applyFont="1" applyFill="1" applyAlignment="1">
      <alignment vertical="center" wrapText="1"/>
    </xf>
    <xf numFmtId="2" fontId="50" fillId="6" borderId="7" xfId="0" applyNumberFormat="1" applyFont="1" applyFill="1" applyBorder="1" applyAlignment="1">
      <alignment horizontal="center" vertical="center"/>
    </xf>
    <xf numFmtId="0" fontId="2" fillId="5" borderId="0" xfId="0" applyFont="1" applyFill="1" applyAlignment="1">
      <alignment horizontal="center" vertical="center"/>
    </xf>
    <xf numFmtId="0" fontId="2" fillId="5" borderId="0" xfId="0" applyFont="1" applyFill="1" applyAlignment="1">
      <alignment horizontal="left" vertical="center" wrapText="1"/>
    </xf>
    <xf numFmtId="0" fontId="16" fillId="5" borderId="0" xfId="0" applyFont="1" applyFill="1" applyAlignment="1">
      <alignment horizontal="left" vertical="center" wrapText="1"/>
    </xf>
    <xf numFmtId="0" fontId="2" fillId="5" borderId="0" xfId="0" applyFont="1" applyFill="1" applyAlignment="1" applyProtection="1">
      <alignment horizontal="left" vertical="center" wrapText="1"/>
      <protection locked="0"/>
    </xf>
    <xf numFmtId="0" fontId="0" fillId="5" borderId="40" xfId="0" applyFill="1" applyBorder="1"/>
    <xf numFmtId="4" fontId="49" fillId="5" borderId="19" xfId="0" applyNumberFormat="1" applyFont="1" applyFill="1" applyBorder="1" applyAlignment="1">
      <alignment horizontal="center" vertical="center"/>
    </xf>
    <xf numFmtId="4" fontId="49" fillId="2" borderId="13" xfId="0" applyNumberFormat="1" applyFont="1" applyFill="1" applyBorder="1" applyAlignment="1">
      <alignment horizontal="center" vertical="center" wrapText="1"/>
    </xf>
    <xf numFmtId="4" fontId="49" fillId="2" borderId="8" xfId="0" applyNumberFormat="1" applyFont="1" applyFill="1" applyBorder="1" applyAlignment="1">
      <alignment horizontal="center" vertical="center" wrapText="1"/>
    </xf>
    <xf numFmtId="4" fontId="49" fillId="2" borderId="8" xfId="0" applyNumberFormat="1" applyFont="1" applyFill="1" applyBorder="1" applyAlignment="1">
      <alignment horizontal="center" vertical="center"/>
    </xf>
    <xf numFmtId="0" fontId="41" fillId="0" borderId="54" xfId="0" applyFont="1" applyBorder="1" applyAlignment="1">
      <alignment horizontal="center" vertical="center" wrapText="1"/>
    </xf>
    <xf numFmtId="0" fontId="2" fillId="0" borderId="67" xfId="0" applyFont="1" applyBorder="1"/>
    <xf numFmtId="0" fontId="14" fillId="0" borderId="0" xfId="0" applyFont="1" applyAlignment="1">
      <alignment horizontal="center" vertical="center"/>
    </xf>
    <xf numFmtId="0" fontId="14" fillId="0" borderId="0" xfId="0" applyFont="1" applyAlignment="1">
      <alignment horizontal="left" vertical="center" wrapText="1"/>
    </xf>
    <xf numFmtId="0" fontId="14" fillId="4" borderId="9" xfId="0" applyFont="1" applyFill="1" applyBorder="1" applyAlignment="1">
      <alignment horizontal="center" vertical="center"/>
    </xf>
    <xf numFmtId="0" fontId="14" fillId="4" borderId="10" xfId="0" applyFont="1" applyFill="1" applyBorder="1" applyAlignment="1">
      <alignment horizontal="left" vertical="center" wrapText="1"/>
    </xf>
    <xf numFmtId="0" fontId="14" fillId="4" borderId="68" xfId="0" applyFont="1" applyFill="1" applyBorder="1" applyAlignment="1">
      <alignment horizontal="left" vertical="center" wrapText="1"/>
    </xf>
    <xf numFmtId="0" fontId="2" fillId="0" borderId="69" xfId="0" applyFont="1" applyBorder="1"/>
    <xf numFmtId="0" fontId="0" fillId="0" borderId="42" xfId="0" applyBorder="1"/>
    <xf numFmtId="0" fontId="0" fillId="0" borderId="70" xfId="0" applyBorder="1"/>
    <xf numFmtId="0" fontId="0" fillId="0" borderId="0" xfId="0" applyAlignment="1" applyProtection="1">
      <alignment vertical="top"/>
      <protection locked="0"/>
    </xf>
    <xf numFmtId="0" fontId="51" fillId="0" borderId="0" xfId="0" applyFont="1" applyAlignment="1">
      <alignment horizontal="left" vertical="top" wrapText="1"/>
    </xf>
    <xf numFmtId="2" fontId="41" fillId="0" borderId="20" xfId="0" applyNumberFormat="1" applyFont="1" applyBorder="1" applyAlignment="1">
      <alignment horizontal="center" vertical="center"/>
    </xf>
    <xf numFmtId="2" fontId="14" fillId="4" borderId="11" xfId="0" applyNumberFormat="1" applyFont="1" applyFill="1" applyBorder="1" applyAlignment="1">
      <alignment horizontal="center" vertical="center"/>
    </xf>
    <xf numFmtId="9" fontId="41" fillId="0" borderId="20" xfId="3" applyFont="1" applyFill="1" applyBorder="1" applyAlignment="1">
      <alignment horizontal="center" vertical="center"/>
    </xf>
    <xf numFmtId="0" fontId="2" fillId="0" borderId="8" xfId="0" applyFont="1" applyBorder="1" applyAlignment="1" applyProtection="1">
      <alignment horizontal="left" vertical="center" wrapText="1"/>
      <protection locked="0"/>
    </xf>
    <xf numFmtId="0" fontId="46" fillId="0" borderId="0" xfId="0" applyFont="1" applyAlignment="1">
      <alignment vertical="center" wrapText="1"/>
    </xf>
    <xf numFmtId="0" fontId="41" fillId="7" borderId="20" xfId="0" applyFont="1" applyFill="1" applyBorder="1" applyAlignment="1">
      <alignment horizontal="center" vertical="center"/>
    </xf>
    <xf numFmtId="0" fontId="41" fillId="0" borderId="12" xfId="0" applyFont="1" applyBorder="1" applyAlignment="1">
      <alignment horizontal="center" vertical="center"/>
    </xf>
    <xf numFmtId="0" fontId="41" fillId="0" borderId="13" xfId="0" applyFont="1" applyBorder="1" applyAlignment="1">
      <alignment vertical="center" wrapText="1"/>
    </xf>
    <xf numFmtId="0" fontId="41" fillId="0" borderId="55" xfId="0" applyFont="1" applyBorder="1" applyAlignment="1">
      <alignment horizontal="center" vertical="center" wrapText="1"/>
    </xf>
    <xf numFmtId="0" fontId="41" fillId="0" borderId="14" xfId="0" applyFont="1" applyBorder="1" applyAlignment="1">
      <alignment horizontal="center" vertical="center"/>
    </xf>
    <xf numFmtId="0" fontId="14" fillId="3" borderId="9" xfId="0" applyFont="1" applyFill="1" applyBorder="1" applyAlignment="1">
      <alignment vertical="center"/>
    </xf>
    <xf numFmtId="0" fontId="14" fillId="3" borderId="10" xfId="0" applyFont="1" applyFill="1" applyBorder="1" applyAlignment="1">
      <alignment vertical="center"/>
    </xf>
    <xf numFmtId="0" fontId="14" fillId="3" borderId="68" xfId="0" applyFont="1" applyFill="1" applyBorder="1" applyAlignment="1">
      <alignment horizontal="left" vertical="center"/>
    </xf>
    <xf numFmtId="0" fontId="14" fillId="3" borderId="11" xfId="0" applyFont="1" applyFill="1" applyBorder="1" applyAlignment="1">
      <alignment horizontal="center" vertical="center"/>
    </xf>
    <xf numFmtId="0" fontId="14" fillId="2" borderId="16" xfId="0" applyFont="1" applyFill="1" applyBorder="1" applyAlignment="1">
      <alignment horizontal="left" vertical="center" wrapText="1"/>
    </xf>
    <xf numFmtId="0" fontId="14" fillId="2" borderId="17" xfId="0" applyFont="1" applyFill="1" applyBorder="1" applyAlignment="1">
      <alignment horizontal="right" vertical="center"/>
    </xf>
    <xf numFmtId="0" fontId="2" fillId="0" borderId="37" xfId="0" applyFont="1" applyBorder="1" applyAlignment="1">
      <alignment horizontal="left" vertical="center"/>
    </xf>
    <xf numFmtId="3" fontId="49" fillId="2" borderId="13" xfId="0" applyNumberFormat="1" applyFont="1" applyFill="1" applyBorder="1" applyAlignment="1">
      <alignment horizontal="center" vertical="center" wrapText="1"/>
    </xf>
    <xf numFmtId="3" fontId="49" fillId="2" borderId="8" xfId="0" applyNumberFormat="1" applyFont="1" applyFill="1" applyBorder="1" applyAlignment="1">
      <alignment horizontal="center" vertical="center" wrapText="1"/>
    </xf>
    <xf numFmtId="3" fontId="49" fillId="2" borderId="8" xfId="0" applyNumberFormat="1" applyFont="1" applyFill="1" applyBorder="1" applyAlignment="1">
      <alignment horizontal="center" vertical="center"/>
    </xf>
    <xf numFmtId="0" fontId="2" fillId="0" borderId="19" xfId="0" applyFont="1" applyBorder="1" applyAlignment="1" applyProtection="1">
      <alignment horizontal="left" vertical="center" wrapText="1"/>
      <protection locked="0"/>
    </xf>
    <xf numFmtId="0" fontId="2" fillId="2" borderId="31" xfId="0" applyFont="1" applyFill="1" applyBorder="1" applyAlignment="1" applyProtection="1">
      <alignment vertical="top" wrapText="1"/>
      <protection locked="0"/>
    </xf>
    <xf numFmtId="0" fontId="0" fillId="2" borderId="30" xfId="0" applyFill="1" applyBorder="1" applyAlignment="1" applyProtection="1">
      <alignment vertical="top"/>
      <protection locked="0"/>
    </xf>
    <xf numFmtId="0" fontId="0" fillId="2" borderId="24" xfId="0" applyFill="1" applyBorder="1" applyAlignment="1" applyProtection="1">
      <alignment vertical="top"/>
      <protection locked="0"/>
    </xf>
    <xf numFmtId="0" fontId="0" fillId="2" borderId="32" xfId="0" applyFill="1" applyBorder="1" applyAlignment="1" applyProtection="1">
      <alignment vertical="top"/>
      <protection locked="0"/>
    </xf>
    <xf numFmtId="0" fontId="0" fillId="2" borderId="0" xfId="0" applyFill="1" applyAlignment="1" applyProtection="1">
      <alignment vertical="top"/>
      <protection locked="0"/>
    </xf>
    <xf numFmtId="0" fontId="0" fillId="2" borderId="27" xfId="0" applyFill="1" applyBorder="1" applyAlignment="1" applyProtection="1">
      <alignment vertical="top"/>
      <protection locked="0"/>
    </xf>
    <xf numFmtId="0" fontId="0" fillId="2" borderId="33" xfId="0" applyFill="1" applyBorder="1" applyAlignment="1" applyProtection="1">
      <alignment vertical="top"/>
      <protection locked="0"/>
    </xf>
    <xf numFmtId="0" fontId="0" fillId="2" borderId="25" xfId="0" applyFill="1" applyBorder="1" applyAlignment="1" applyProtection="1">
      <alignment vertical="top"/>
      <protection locked="0"/>
    </xf>
    <xf numFmtId="0" fontId="0" fillId="2" borderId="22" xfId="0" applyFill="1" applyBorder="1" applyAlignment="1" applyProtection="1">
      <alignment vertical="top"/>
      <protection locked="0"/>
    </xf>
    <xf numFmtId="0" fontId="2" fillId="3" borderId="15" xfId="0" applyFont="1" applyFill="1" applyBorder="1"/>
    <xf numFmtId="0" fontId="0" fillId="3" borderId="16" xfId="0" applyFill="1" applyBorder="1"/>
    <xf numFmtId="0" fontId="14" fillId="3" borderId="31" xfId="0" applyFont="1" applyFill="1" applyBorder="1"/>
    <xf numFmtId="0" fontId="15" fillId="3" borderId="30" xfId="0" applyFont="1" applyFill="1" applyBorder="1"/>
    <xf numFmtId="0" fontId="0" fillId="2" borderId="24" xfId="0" applyFill="1" applyBorder="1" applyProtection="1">
      <protection locked="0"/>
    </xf>
    <xf numFmtId="0" fontId="0" fillId="2" borderId="27" xfId="0" applyFill="1" applyBorder="1" applyProtection="1">
      <protection locked="0"/>
    </xf>
    <xf numFmtId="0" fontId="0" fillId="2" borderId="22" xfId="0" applyFill="1" applyBorder="1" applyProtection="1">
      <protection locked="0"/>
    </xf>
    <xf numFmtId="0" fontId="2" fillId="3" borderId="16" xfId="0" applyFont="1" applyFill="1" applyBorder="1"/>
    <xf numFmtId="0" fontId="0" fillId="0" borderId="16" xfId="0" applyBorder="1"/>
    <xf numFmtId="0" fontId="0" fillId="0" borderId="17" xfId="0" applyBorder="1"/>
    <xf numFmtId="0" fontId="16" fillId="0" borderId="19" xfId="0" applyFont="1" applyBorder="1" applyAlignment="1">
      <alignment vertical="center" wrapText="1"/>
    </xf>
    <xf numFmtId="0" fontId="0" fillId="0" borderId="35" xfId="0" applyBorder="1" applyAlignment="1">
      <alignment vertical="center" wrapText="1"/>
    </xf>
    <xf numFmtId="0" fontId="0" fillId="0" borderId="13" xfId="0" applyBorder="1" applyAlignment="1">
      <alignment vertical="center" wrapText="1"/>
    </xf>
    <xf numFmtId="0" fontId="0" fillId="0" borderId="19" xfId="0" applyBorder="1" applyAlignment="1">
      <alignment vertical="center" wrapText="1"/>
    </xf>
    <xf numFmtId="0" fontId="2" fillId="0" borderId="20" xfId="0" applyFont="1" applyBorder="1" applyAlignment="1">
      <alignment vertical="center" wrapText="1"/>
    </xf>
    <xf numFmtId="0" fontId="0" fillId="0" borderId="46" xfId="0" applyBorder="1" applyAlignment="1">
      <alignment vertical="center" wrapText="1"/>
    </xf>
    <xf numFmtId="0" fontId="0" fillId="0" borderId="14" xfId="0" applyBorder="1" applyAlignment="1">
      <alignment vertical="center" wrapText="1"/>
    </xf>
    <xf numFmtId="0" fontId="2" fillId="0" borderId="19" xfId="0" applyFont="1" applyBorder="1" applyAlignment="1">
      <alignment horizontal="left" vertical="center" wrapText="1"/>
    </xf>
    <xf numFmtId="0" fontId="0" fillId="0" borderId="35" xfId="0" applyBorder="1" applyAlignment="1">
      <alignment horizontal="left" vertical="center" wrapText="1"/>
    </xf>
    <xf numFmtId="0" fontId="0" fillId="0" borderId="13" xfId="0" applyBorder="1" applyAlignment="1">
      <alignment horizontal="left" vertical="center" wrapText="1"/>
    </xf>
    <xf numFmtId="0" fontId="2" fillId="0" borderId="18" xfId="0" applyFont="1" applyBorder="1" applyAlignment="1">
      <alignment horizontal="center" vertical="center"/>
    </xf>
    <xf numFmtId="0" fontId="0" fillId="0" borderId="47" xfId="0" applyBorder="1" applyAlignment="1">
      <alignment horizontal="center" vertical="center"/>
    </xf>
    <xf numFmtId="0" fontId="0" fillId="0" borderId="12" xfId="0" applyBorder="1" applyAlignment="1">
      <alignment horizontal="center" vertical="center"/>
    </xf>
    <xf numFmtId="0" fontId="0" fillId="0" borderId="18" xfId="0" applyBorder="1" applyAlignment="1">
      <alignment vertical="center" wrapText="1"/>
    </xf>
    <xf numFmtId="0" fontId="0" fillId="0" borderId="47" xfId="0" applyBorder="1" applyAlignment="1">
      <alignment vertical="center" wrapText="1"/>
    </xf>
    <xf numFmtId="0" fontId="0" fillId="0" borderId="12" xfId="0" applyBorder="1" applyAlignment="1">
      <alignment vertical="center" wrapText="1"/>
    </xf>
    <xf numFmtId="0" fontId="16" fillId="0" borderId="8" xfId="0" applyFont="1" applyBorder="1" applyAlignment="1">
      <alignment vertical="center" wrapText="1"/>
    </xf>
    <xf numFmtId="0" fontId="0" fillId="0" borderId="8" xfId="0" applyBorder="1" applyAlignment="1">
      <alignment vertical="center" wrapText="1"/>
    </xf>
    <xf numFmtId="0" fontId="2" fillId="0" borderId="8" xfId="0" applyFont="1" applyBorder="1" applyAlignment="1">
      <alignment vertical="center" wrapText="1"/>
    </xf>
    <xf numFmtId="0" fontId="2" fillId="0" borderId="18" xfId="0" applyFont="1" applyBorder="1" applyAlignment="1">
      <alignment vertical="center" wrapText="1"/>
    </xf>
    <xf numFmtId="0" fontId="2" fillId="0" borderId="47" xfId="0" applyFont="1" applyBorder="1" applyAlignment="1">
      <alignment vertical="center" wrapText="1"/>
    </xf>
    <xf numFmtId="0" fontId="2" fillId="0" borderId="12" xfId="0" applyFont="1" applyBorder="1" applyAlignment="1">
      <alignment vertical="center" wrapText="1"/>
    </xf>
    <xf numFmtId="0" fontId="14" fillId="3" borderId="31" xfId="0" applyFont="1" applyFill="1" applyBorder="1" applyAlignment="1">
      <alignment wrapText="1"/>
    </xf>
    <xf numFmtId="0" fontId="15" fillId="3" borderId="30" xfId="0" applyFont="1" applyFill="1" applyBorder="1" applyAlignment="1">
      <alignment wrapText="1"/>
    </xf>
    <xf numFmtId="0" fontId="2" fillId="3" borderId="15" xfId="0" applyFont="1" applyFill="1" applyBorder="1" applyAlignment="1">
      <alignment wrapText="1"/>
    </xf>
    <xf numFmtId="0" fontId="0" fillId="0" borderId="16" xfId="0" applyBorder="1" applyAlignment="1">
      <alignment wrapText="1"/>
    </xf>
    <xf numFmtId="0" fontId="0" fillId="0" borderId="17" xfId="0" applyBorder="1" applyAlignment="1">
      <alignment wrapText="1"/>
    </xf>
    <xf numFmtId="0" fontId="0" fillId="2" borderId="30" xfId="0" applyFill="1" applyBorder="1" applyAlignment="1" applyProtection="1">
      <alignment vertical="top" wrapText="1"/>
      <protection locked="0"/>
    </xf>
    <xf numFmtId="0" fontId="0" fillId="2" borderId="30" xfId="0" applyFill="1" applyBorder="1" applyAlignment="1" applyProtection="1">
      <alignment wrapText="1"/>
      <protection locked="0"/>
    </xf>
    <xf numFmtId="0" fontId="0" fillId="2" borderId="24" xfId="0" applyFill="1" applyBorder="1" applyAlignment="1" applyProtection="1">
      <alignment wrapText="1"/>
      <protection locked="0"/>
    </xf>
    <xf numFmtId="0" fontId="0" fillId="2" borderId="32" xfId="0" applyFill="1" applyBorder="1" applyAlignment="1" applyProtection="1">
      <alignment vertical="top" wrapText="1"/>
      <protection locked="0"/>
    </xf>
    <xf numFmtId="0" fontId="0" fillId="2" borderId="0" xfId="0" applyFill="1" applyAlignment="1" applyProtection="1">
      <alignment vertical="top" wrapText="1"/>
      <protection locked="0"/>
    </xf>
    <xf numFmtId="0" fontId="0" fillId="2" borderId="0" xfId="0" applyFill="1" applyAlignment="1" applyProtection="1">
      <alignment wrapText="1"/>
      <protection locked="0"/>
    </xf>
    <xf numFmtId="0" fontId="0" fillId="2" borderId="27" xfId="0" applyFill="1" applyBorder="1" applyAlignment="1" applyProtection="1">
      <alignment wrapText="1"/>
      <protection locked="0"/>
    </xf>
    <xf numFmtId="0" fontId="0" fillId="2" borderId="33" xfId="0" applyFill="1" applyBorder="1" applyAlignment="1" applyProtection="1">
      <alignment vertical="top" wrapText="1"/>
      <protection locked="0"/>
    </xf>
    <xf numFmtId="0" fontId="0" fillId="2" borderId="25" xfId="0" applyFill="1" applyBorder="1" applyAlignment="1" applyProtection="1">
      <alignment vertical="top" wrapText="1"/>
      <protection locked="0"/>
    </xf>
    <xf numFmtId="0" fontId="0" fillId="2" borderId="25" xfId="0" applyFill="1" applyBorder="1" applyAlignment="1" applyProtection="1">
      <alignment wrapText="1"/>
      <protection locked="0"/>
    </xf>
    <xf numFmtId="0" fontId="0" fillId="2" borderId="22" xfId="0" applyFill="1" applyBorder="1" applyAlignment="1" applyProtection="1">
      <alignment wrapText="1"/>
      <protection locked="0"/>
    </xf>
    <xf numFmtId="0" fontId="13" fillId="0" borderId="37" xfId="0" applyFont="1" applyBorder="1" applyAlignment="1" applyProtection="1">
      <alignment horizontal="left" vertical="top" wrapText="1"/>
      <protection hidden="1"/>
    </xf>
    <xf numFmtId="0" fontId="0" fillId="0" borderId="37" xfId="0" applyBorder="1" applyAlignment="1">
      <alignment wrapText="1"/>
    </xf>
    <xf numFmtId="0" fontId="17" fillId="0" borderId="37" xfId="0" applyFont="1" applyBorder="1" applyAlignment="1" applyProtection="1">
      <alignment horizontal="left" vertical="top" wrapText="1"/>
      <protection hidden="1"/>
    </xf>
    <xf numFmtId="0" fontId="2" fillId="2" borderId="30" xfId="0" applyFont="1" applyFill="1" applyBorder="1" applyAlignment="1" applyProtection="1">
      <alignment vertical="top" wrapText="1"/>
      <protection locked="0"/>
    </xf>
    <xf numFmtId="0" fontId="2" fillId="2" borderId="24" xfId="0" applyFont="1" applyFill="1" applyBorder="1" applyAlignment="1" applyProtection="1">
      <alignment vertical="top" wrapText="1"/>
      <protection locked="0"/>
    </xf>
    <xf numFmtId="0" fontId="2" fillId="2" borderId="32" xfId="0" applyFont="1" applyFill="1" applyBorder="1" applyAlignment="1" applyProtection="1">
      <alignment vertical="top" wrapText="1"/>
      <protection locked="0"/>
    </xf>
    <xf numFmtId="0" fontId="2" fillId="2" borderId="0" xfId="0" applyFont="1" applyFill="1" applyAlignment="1" applyProtection="1">
      <alignment vertical="top" wrapText="1"/>
      <protection locked="0"/>
    </xf>
    <xf numFmtId="0" fontId="2" fillId="2" borderId="27" xfId="0" applyFont="1" applyFill="1" applyBorder="1" applyAlignment="1" applyProtection="1">
      <alignment vertical="top" wrapText="1"/>
      <protection locked="0"/>
    </xf>
    <xf numFmtId="0" fontId="2" fillId="2" borderId="33" xfId="0" applyFont="1" applyFill="1" applyBorder="1" applyAlignment="1" applyProtection="1">
      <alignment vertical="top" wrapText="1"/>
      <protection locked="0"/>
    </xf>
    <xf numFmtId="0" fontId="2" fillId="2" borderId="25" xfId="0" applyFont="1" applyFill="1" applyBorder="1" applyAlignment="1" applyProtection="1">
      <alignment vertical="top" wrapText="1"/>
      <protection locked="0"/>
    </xf>
    <xf numFmtId="0" fontId="2" fillId="2" borderId="22" xfId="0" applyFont="1" applyFill="1" applyBorder="1" applyAlignment="1" applyProtection="1">
      <alignment vertical="top" wrapText="1"/>
      <protection locked="0"/>
    </xf>
    <xf numFmtId="0" fontId="2" fillId="0" borderId="2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1" xfId="0" applyFont="1" applyBorder="1" applyAlignment="1">
      <alignment horizontal="center" vertical="center" wrapText="1"/>
    </xf>
    <xf numFmtId="0" fontId="50" fillId="5" borderId="15" xfId="0" applyFont="1" applyFill="1" applyBorder="1" applyAlignment="1">
      <alignment horizontal="right" wrapText="1"/>
    </xf>
    <xf numFmtId="0" fontId="50" fillId="5" borderId="16" xfId="0" applyFont="1" applyFill="1" applyBorder="1" applyAlignment="1">
      <alignment horizontal="right" wrapText="1"/>
    </xf>
    <xf numFmtId="0" fontId="10" fillId="5" borderId="41" xfId="0" applyFont="1" applyFill="1" applyBorder="1" applyAlignment="1">
      <alignment horizontal="center" vertical="center" wrapText="1"/>
    </xf>
    <xf numFmtId="0" fontId="10" fillId="5" borderId="63" xfId="0" applyFont="1" applyFill="1" applyBorder="1" applyAlignment="1">
      <alignment horizontal="center" vertical="center" wrapText="1"/>
    </xf>
    <xf numFmtId="0" fontId="10" fillId="5" borderId="64" xfId="0" applyFont="1" applyFill="1" applyBorder="1" applyAlignment="1">
      <alignment horizontal="center" vertical="center" wrapText="1"/>
    </xf>
    <xf numFmtId="0" fontId="49" fillId="5" borderId="41" xfId="0" applyFont="1" applyFill="1" applyBorder="1" applyAlignment="1">
      <alignment horizontal="right" wrapText="1"/>
    </xf>
    <xf numFmtId="0" fontId="49" fillId="5" borderId="63" xfId="0" applyFont="1" applyFill="1" applyBorder="1" applyAlignment="1">
      <alignment horizontal="right" wrapText="1"/>
    </xf>
    <xf numFmtId="0" fontId="49" fillId="5" borderId="64" xfId="0" applyFont="1" applyFill="1" applyBorder="1" applyAlignment="1">
      <alignment horizontal="right" wrapText="1"/>
    </xf>
    <xf numFmtId="0" fontId="49" fillId="5" borderId="41" xfId="0" applyFont="1" applyFill="1" applyBorder="1" applyAlignment="1">
      <alignment horizontal="right"/>
    </xf>
    <xf numFmtId="0" fontId="49" fillId="5" borderId="63" xfId="0" applyFont="1" applyFill="1" applyBorder="1" applyAlignment="1">
      <alignment horizontal="right"/>
    </xf>
    <xf numFmtId="0" fontId="49" fillId="5" borderId="64" xfId="0" applyFont="1" applyFill="1" applyBorder="1" applyAlignment="1">
      <alignment horizontal="right"/>
    </xf>
    <xf numFmtId="0" fontId="0" fillId="0" borderId="61" xfId="0" applyBorder="1" applyAlignment="1">
      <alignment horizontal="center" vertical="center"/>
    </xf>
    <xf numFmtId="0" fontId="0" fillId="0" borderId="62" xfId="0" applyBorder="1" applyAlignment="1">
      <alignment horizontal="left" vertical="center" wrapText="1"/>
    </xf>
    <xf numFmtId="0" fontId="14" fillId="2" borderId="8"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29" xfId="0" applyFont="1" applyFill="1" applyBorder="1" applyAlignment="1">
      <alignment horizontal="center" vertical="center"/>
    </xf>
    <xf numFmtId="49" fontId="2" fillId="0" borderId="8" xfId="0" applyNumberFormat="1" applyFont="1" applyBorder="1" applyAlignment="1">
      <alignment horizontal="center" vertical="center" wrapText="1"/>
    </xf>
    <xf numFmtId="49" fontId="0" fillId="0" borderId="8" xfId="0" applyNumberFormat="1" applyBorder="1" applyAlignment="1">
      <alignment horizontal="center" vertical="center" wrapText="1"/>
    </xf>
    <xf numFmtId="49" fontId="0" fillId="0" borderId="29" xfId="0" applyNumberFormat="1" applyBorder="1" applyAlignment="1">
      <alignment horizontal="center" vertical="center" wrapText="1"/>
    </xf>
    <xf numFmtId="0" fontId="2" fillId="0" borderId="19" xfId="0" applyFont="1" applyBorder="1" applyAlignment="1">
      <alignment vertical="center" wrapText="1"/>
    </xf>
    <xf numFmtId="0" fontId="0" fillId="0" borderId="62" xfId="0" applyBorder="1" applyAlignment="1">
      <alignment vertical="center" wrapText="1"/>
    </xf>
    <xf numFmtId="0" fontId="14" fillId="3" borderId="23" xfId="0" applyFont="1" applyFill="1" applyBorder="1" applyAlignment="1">
      <alignment vertical="center" wrapText="1"/>
    </xf>
    <xf numFmtId="0" fontId="0" fillId="0" borderId="21" xfId="0" applyBorder="1" applyAlignment="1">
      <alignment vertical="center" wrapText="1"/>
    </xf>
    <xf numFmtId="0" fontId="2" fillId="0" borderId="19"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35"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4" fillId="3" borderId="49" xfId="0" applyFont="1" applyFill="1" applyBorder="1" applyAlignment="1">
      <alignment vertical="center" wrapText="1"/>
    </xf>
    <xf numFmtId="0" fontId="2" fillId="2" borderId="31"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24" xfId="0" applyFont="1" applyFill="1" applyBorder="1" applyAlignment="1">
      <alignment horizontal="left" vertical="top" wrapText="1"/>
    </xf>
    <xf numFmtId="0" fontId="2" fillId="2" borderId="32" xfId="0" applyFont="1" applyFill="1" applyBorder="1" applyAlignment="1">
      <alignment horizontal="left" vertical="top" wrapText="1"/>
    </xf>
    <xf numFmtId="0" fontId="2" fillId="2" borderId="0" xfId="0" applyFont="1" applyFill="1" applyAlignment="1">
      <alignment horizontal="left" vertical="top" wrapText="1"/>
    </xf>
    <xf numFmtId="0" fontId="2" fillId="2" borderId="27" xfId="0" applyFont="1" applyFill="1" applyBorder="1" applyAlignment="1">
      <alignment horizontal="left" vertical="top" wrapText="1"/>
    </xf>
    <xf numFmtId="0" fontId="2" fillId="2" borderId="33"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22" xfId="0" applyFont="1" applyFill="1" applyBorder="1" applyAlignment="1">
      <alignment horizontal="left" vertical="top" wrapText="1"/>
    </xf>
    <xf numFmtId="0" fontId="14" fillId="3" borderId="15" xfId="0" quotePrefix="1" applyFont="1" applyFill="1" applyBorder="1" applyAlignment="1">
      <alignment horizontal="left" vertical="center" wrapText="1"/>
    </xf>
    <xf numFmtId="0" fontId="14" fillId="3" borderId="16" xfId="0" quotePrefix="1" applyFont="1" applyFill="1" applyBorder="1" applyAlignment="1">
      <alignment horizontal="left" vertical="center" wrapText="1"/>
    </xf>
    <xf numFmtId="0" fontId="14" fillId="3" borderId="17" xfId="0" quotePrefix="1" applyFont="1" applyFill="1" applyBorder="1" applyAlignment="1">
      <alignment horizontal="left" vertical="center" wrapText="1"/>
    </xf>
    <xf numFmtId="0" fontId="14" fillId="3" borderId="15" xfId="0" applyFont="1" applyFill="1" applyBorder="1" applyAlignment="1">
      <alignment horizontal="left" vertical="center"/>
    </xf>
    <xf numFmtId="0" fontId="14" fillId="3" borderId="16" xfId="0" applyFont="1" applyFill="1" applyBorder="1" applyAlignment="1">
      <alignment horizontal="left" vertical="center"/>
    </xf>
    <xf numFmtId="0" fontId="14" fillId="3" borderId="17" xfId="0" applyFont="1" applyFill="1" applyBorder="1" applyAlignment="1">
      <alignment horizontal="left" vertical="center"/>
    </xf>
    <xf numFmtId="0" fontId="14" fillId="3" borderId="31" xfId="0" applyFont="1" applyFill="1" applyBorder="1" applyAlignment="1">
      <alignment horizontal="center" vertical="center" wrapText="1"/>
    </xf>
    <xf numFmtId="0" fontId="0" fillId="0" borderId="58" xfId="0" applyBorder="1" applyAlignment="1">
      <alignment horizontal="center" vertical="center" wrapText="1"/>
    </xf>
    <xf numFmtId="0" fontId="0" fillId="0" borderId="33" xfId="0" applyBorder="1" applyAlignment="1">
      <alignment horizontal="center" vertical="center" wrapText="1"/>
    </xf>
    <xf numFmtId="0" fontId="0" fillId="0" borderId="59" xfId="0" applyBorder="1" applyAlignment="1">
      <alignment horizontal="center" vertical="center" wrapText="1"/>
    </xf>
    <xf numFmtId="0" fontId="16" fillId="0" borderId="19" xfId="0" applyFont="1" applyBorder="1" applyAlignment="1">
      <alignment horizontal="left" vertical="center" wrapText="1"/>
    </xf>
    <xf numFmtId="0" fontId="0" fillId="0" borderId="60" xfId="0" applyBorder="1" applyAlignment="1">
      <alignment vertical="center" wrapText="1"/>
    </xf>
    <xf numFmtId="0" fontId="2" fillId="0" borderId="19" xfId="0" applyFont="1" applyBorder="1" applyAlignment="1" applyProtection="1">
      <alignment horizontal="left" vertical="center" wrapText="1"/>
      <protection locked="0"/>
    </xf>
    <xf numFmtId="0" fontId="2" fillId="0" borderId="62" xfId="0" applyFont="1" applyBorder="1" applyAlignment="1" applyProtection="1">
      <alignment horizontal="left" vertical="center" wrapText="1"/>
      <protection locked="0"/>
    </xf>
    <xf numFmtId="0" fontId="14" fillId="3" borderId="49" xfId="0" applyFont="1" applyFill="1" applyBorder="1" applyAlignment="1">
      <alignment horizontal="center" vertical="center" wrapText="1"/>
    </xf>
    <xf numFmtId="0" fontId="14" fillId="3" borderId="60" xfId="0" applyFont="1" applyFill="1" applyBorder="1" applyAlignment="1">
      <alignment horizontal="center" vertical="center" wrapText="1"/>
    </xf>
    <xf numFmtId="0" fontId="2" fillId="0" borderId="47" xfId="0" applyFont="1" applyBorder="1" applyAlignment="1">
      <alignment horizontal="center" vertical="center"/>
    </xf>
    <xf numFmtId="0" fontId="2" fillId="0" borderId="12" xfId="0" applyFont="1" applyBorder="1" applyAlignment="1">
      <alignment horizontal="center" vertical="center"/>
    </xf>
    <xf numFmtId="0" fontId="14" fillId="3" borderId="31" xfId="0" applyFont="1" applyFill="1" applyBorder="1" applyAlignment="1">
      <alignment vertical="center"/>
    </xf>
    <xf numFmtId="0" fontId="0" fillId="0" borderId="33" xfId="0" applyBorder="1" applyAlignment="1">
      <alignment vertical="center"/>
    </xf>
    <xf numFmtId="0" fontId="16" fillId="0" borderId="19"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13" xfId="0" applyFont="1" applyBorder="1" applyAlignment="1">
      <alignment horizontal="center" vertical="center" wrapText="1"/>
    </xf>
    <xf numFmtId="0" fontId="14" fillId="3" borderId="15" xfId="0" applyFont="1" applyFill="1" applyBorder="1" applyAlignment="1">
      <alignment horizontal="left" vertical="center" wrapText="1"/>
    </xf>
    <xf numFmtId="0" fontId="14" fillId="3" borderId="17" xfId="0" applyFont="1" applyFill="1" applyBorder="1" applyAlignment="1">
      <alignment horizontal="left" vertical="center" wrapText="1"/>
    </xf>
    <xf numFmtId="0" fontId="14" fillId="3" borderId="23" xfId="0" applyFont="1" applyFill="1" applyBorder="1" applyAlignment="1">
      <alignment vertical="center"/>
    </xf>
    <xf numFmtId="0" fontId="0" fillId="0" borderId="21" xfId="0" applyBorder="1" applyAlignment="1">
      <alignment vertical="center"/>
    </xf>
    <xf numFmtId="0" fontId="2" fillId="5" borderId="0" xfId="0" applyFont="1" applyFill="1" applyAlignment="1">
      <alignment vertical="center" wrapText="1"/>
    </xf>
    <xf numFmtId="0" fontId="14" fillId="3" borderId="15" xfId="0" applyFont="1" applyFill="1" applyBorder="1" applyAlignment="1">
      <alignment wrapText="1"/>
    </xf>
    <xf numFmtId="0" fontId="14" fillId="3" borderId="17" xfId="0" applyFont="1" applyFill="1" applyBorder="1" applyAlignment="1">
      <alignment wrapText="1"/>
    </xf>
    <xf numFmtId="0" fontId="14" fillId="3" borderId="15" xfId="0" applyFont="1" applyFill="1" applyBorder="1" applyAlignment="1">
      <alignment horizontal="left" wrapText="1"/>
    </xf>
    <xf numFmtId="0" fontId="15" fillId="0" borderId="16" xfId="0" applyFont="1" applyBorder="1" applyAlignment="1">
      <alignment horizontal="left" wrapText="1"/>
    </xf>
    <xf numFmtId="0" fontId="15" fillId="0" borderId="17" xfId="0" applyFont="1" applyBorder="1" applyAlignment="1">
      <alignment horizontal="left" wrapText="1"/>
    </xf>
    <xf numFmtId="0" fontId="2" fillId="2" borderId="31" xfId="0" applyFont="1" applyFill="1" applyBorder="1" applyAlignment="1">
      <alignment vertical="top" wrapText="1"/>
    </xf>
    <xf numFmtId="0" fontId="0" fillId="2" borderId="30" xfId="0" applyFill="1" applyBorder="1" applyAlignment="1">
      <alignment vertical="top" wrapText="1"/>
    </xf>
    <xf numFmtId="0" fontId="0" fillId="2" borderId="30" xfId="0" applyFill="1" applyBorder="1" applyAlignment="1">
      <alignment wrapText="1"/>
    </xf>
    <xf numFmtId="0" fontId="0" fillId="2" borderId="24" xfId="0" applyFill="1" applyBorder="1" applyAlignment="1">
      <alignment wrapText="1"/>
    </xf>
    <xf numFmtId="0" fontId="0" fillId="2" borderId="32" xfId="0" applyFill="1" applyBorder="1" applyAlignment="1">
      <alignment vertical="top" wrapText="1"/>
    </xf>
    <xf numFmtId="0" fontId="0" fillId="2" borderId="0" xfId="0" applyFill="1" applyAlignment="1">
      <alignment vertical="top" wrapText="1"/>
    </xf>
    <xf numFmtId="0" fontId="0" fillId="2" borderId="0" xfId="0" applyFill="1" applyAlignment="1">
      <alignment wrapText="1"/>
    </xf>
    <xf numFmtId="0" fontId="0" fillId="2" borderId="27" xfId="0" applyFill="1" applyBorder="1" applyAlignment="1">
      <alignment wrapText="1"/>
    </xf>
    <xf numFmtId="0" fontId="0" fillId="2" borderId="33" xfId="0" applyFill="1" applyBorder="1" applyAlignment="1">
      <alignment vertical="top" wrapText="1"/>
    </xf>
    <xf numFmtId="0" fontId="0" fillId="2" borderId="25" xfId="0" applyFill="1" applyBorder="1" applyAlignment="1">
      <alignment vertical="top" wrapText="1"/>
    </xf>
    <xf numFmtId="0" fontId="0" fillId="2" borderId="25" xfId="0" applyFill="1" applyBorder="1" applyAlignment="1">
      <alignment wrapText="1"/>
    </xf>
    <xf numFmtId="0" fontId="0" fillId="2" borderId="22" xfId="0" applyFill="1" applyBorder="1" applyAlignment="1">
      <alignment wrapText="1"/>
    </xf>
    <xf numFmtId="0" fontId="14" fillId="5" borderId="0" xfId="0" applyFont="1" applyFill="1" applyAlignment="1">
      <alignment vertical="center" wrapText="1"/>
    </xf>
    <xf numFmtId="0" fontId="0" fillId="5" borderId="0" xfId="0" applyFill="1" applyAlignment="1">
      <alignment vertical="center" wrapText="1"/>
    </xf>
    <xf numFmtId="0" fontId="14" fillId="5" borderId="0" xfId="0" applyFont="1" applyFill="1" applyAlignment="1">
      <alignment horizontal="center" vertical="center" wrapText="1"/>
    </xf>
    <xf numFmtId="0" fontId="0" fillId="5" borderId="0" xfId="0" applyFill="1" applyAlignment="1">
      <alignment horizontal="center" vertical="center" wrapText="1"/>
    </xf>
    <xf numFmtId="0" fontId="16" fillId="5" borderId="0" xfId="0" applyFont="1" applyFill="1" applyAlignment="1">
      <alignment vertical="center" wrapText="1"/>
    </xf>
    <xf numFmtId="0" fontId="49" fillId="5" borderId="54" xfId="0" applyFont="1" applyFill="1" applyBorder="1" applyAlignment="1">
      <alignment horizontal="right" wrapText="1"/>
    </xf>
    <xf numFmtId="0" fontId="49" fillId="5" borderId="65" xfId="0" applyFont="1" applyFill="1" applyBorder="1" applyAlignment="1">
      <alignment horizontal="right" wrapText="1"/>
    </xf>
    <xf numFmtId="0" fontId="49" fillId="5" borderId="66" xfId="0" applyFont="1" applyFill="1" applyBorder="1" applyAlignment="1">
      <alignment horizontal="right" wrapText="1"/>
    </xf>
    <xf numFmtId="0" fontId="25" fillId="5" borderId="0" xfId="0" applyFont="1" applyFill="1" applyAlignment="1">
      <alignment vertical="center" wrapText="1"/>
    </xf>
    <xf numFmtId="0" fontId="25" fillId="5" borderId="0" xfId="0" applyFont="1" applyFill="1" applyAlignment="1">
      <alignment horizontal="center" vertical="center" wrapText="1"/>
    </xf>
  </cellXfs>
  <cellStyles count="4">
    <cellStyle name="Hypertextový odkaz" xfId="1" builtinId="8"/>
    <cellStyle name="Normální" xfId="0" builtinId="0"/>
    <cellStyle name="Normální 2" xfId="2" xr:uid="{00000000-0005-0000-0000-000002000000}"/>
    <cellStyle name="Procenta" xfId="3" builtinId="5"/>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107156</xdr:colOff>
      <xdr:row>4</xdr:row>
      <xdr:rowOff>35718</xdr:rowOff>
    </xdr:from>
    <xdr:to>
      <xdr:col>2</xdr:col>
      <xdr:colOff>-1</xdr:colOff>
      <xdr:row>8</xdr:row>
      <xdr:rowOff>124014</xdr:rowOff>
    </xdr:to>
    <xdr:pic>
      <xdr:nvPicPr>
        <xdr:cNvPr id="2" name="Obrázek 1">
          <a:extLst>
            <a:ext uri="{FF2B5EF4-FFF2-40B4-BE49-F238E27FC236}">
              <a16:creationId xmlns:a16="http://schemas.microsoft.com/office/drawing/2014/main" id="{DF838060-D6B8-A908-B772-11F1EA830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3844" y="702468"/>
          <a:ext cx="5655468" cy="98126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B1:AD479"/>
  <sheetViews>
    <sheetView tabSelected="1" topLeftCell="A4" zoomScale="80" zoomScaleNormal="80" workbookViewId="0">
      <selection activeCell="B16" sqref="B16"/>
    </sheetView>
  </sheetViews>
  <sheetFormatPr defaultColWidth="9.140625" defaultRowHeight="12.75" x14ac:dyDescent="0.2"/>
  <cols>
    <col min="1" max="1" width="2.42578125" style="89" customWidth="1"/>
    <col min="2" max="2" width="86.42578125" style="89" customWidth="1"/>
    <col min="3" max="30" width="9.140625" style="87"/>
    <col min="31" max="16384" width="9.140625" style="89"/>
  </cols>
  <sheetData>
    <row r="1" spans="2:30" s="87" customFormat="1" x14ac:dyDescent="0.2"/>
    <row r="2" spans="2:30" s="87" customFormat="1" x14ac:dyDescent="0.2"/>
    <row r="3" spans="2:30" s="87" customFormat="1" x14ac:dyDescent="0.2"/>
    <row r="4" spans="2:30" x14ac:dyDescent="0.2">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row>
    <row r="6" spans="2:30" ht="15.75" x14ac:dyDescent="0.2">
      <c r="B6" s="91"/>
    </row>
    <row r="7" spans="2:30" ht="15.75" x14ac:dyDescent="0.25">
      <c r="B7" s="92"/>
    </row>
    <row r="8" spans="2:30" ht="25.5" customHeight="1" x14ac:dyDescent="0.25">
      <c r="B8" s="92"/>
    </row>
    <row r="9" spans="2:30" ht="15.75" x14ac:dyDescent="0.25">
      <c r="B9" s="92"/>
    </row>
    <row r="10" spans="2:30" ht="51.75" customHeight="1" x14ac:dyDescent="0.2"/>
    <row r="11" spans="2:30" ht="28.5" customHeight="1" x14ac:dyDescent="0.35">
      <c r="B11" s="93"/>
    </row>
    <row r="12" spans="2:30" ht="72" customHeight="1" x14ac:dyDescent="0.2">
      <c r="B12" s="149" t="str">
        <f>IF('Id. žádosti'!C6=0," ",'Id. žádosti'!C6)</f>
        <v>Infrastruktura pro alternativní paliva</v>
      </c>
    </row>
    <row r="13" spans="2:30" ht="30" customHeight="1" x14ac:dyDescent="0.35">
      <c r="B13" s="93" t="s">
        <v>0</v>
      </c>
    </row>
    <row r="14" spans="2:30" ht="15.75" x14ac:dyDescent="0.25">
      <c r="B14" s="105" t="str">
        <f>IF('Id. žádosti'!C7="","",'Id. žádosti'!C7)</f>
        <v xml:space="preserve">jednokolový systém hodnocení </v>
      </c>
    </row>
    <row r="15" spans="2:30" ht="14.25" customHeight="1" x14ac:dyDescent="0.5">
      <c r="B15" s="94"/>
    </row>
    <row r="16" spans="2:30" ht="159.75" customHeight="1" x14ac:dyDescent="0.2">
      <c r="B16" s="95" t="str">
        <f>IF('Id. žádosti'!C4="","",'Id. žádosti'!C4)</f>
        <v/>
      </c>
    </row>
    <row r="17" spans="2:30" ht="23.25" x14ac:dyDescent="0.35">
      <c r="B17" s="93"/>
    </row>
    <row r="18" spans="2:30" ht="46.5" x14ac:dyDescent="0.35">
      <c r="B18" s="93" t="s">
        <v>1</v>
      </c>
    </row>
    <row r="19" spans="2:30" ht="18.75" x14ac:dyDescent="0.2">
      <c r="B19" s="96"/>
    </row>
    <row r="20" spans="2:30" ht="15.75" x14ac:dyDescent="0.25">
      <c r="B20" s="97"/>
    </row>
    <row r="21" spans="2:30" ht="22.5" customHeight="1" x14ac:dyDescent="0.25">
      <c r="B21" s="98" t="str">
        <f>IFERROR(IF(Souhrn!D15="","",Souhrn!D15),"")</f>
        <v>nelze vyhodnotit</v>
      </c>
    </row>
    <row r="22" spans="2:30" ht="30" customHeight="1" x14ac:dyDescent="0.2">
      <c r="B22" s="99" t="s">
        <v>363</v>
      </c>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2:30" s="87" customFormat="1" x14ac:dyDescent="0.2"/>
    <row r="24" spans="2:30" s="87" customFormat="1" ht="21" x14ac:dyDescent="0.35">
      <c r="B24" s="101"/>
    </row>
    <row r="25" spans="2:30" s="87" customFormat="1" x14ac:dyDescent="0.2"/>
    <row r="26" spans="2:30" s="87" customFormat="1" x14ac:dyDescent="0.2"/>
    <row r="27" spans="2:30" s="87" customFormat="1" x14ac:dyDescent="0.2"/>
    <row r="28" spans="2:30" s="87" customFormat="1" x14ac:dyDescent="0.2"/>
    <row r="29" spans="2:30" s="87" customFormat="1" x14ac:dyDescent="0.2">
      <c r="B29" s="102"/>
    </row>
    <row r="30" spans="2:30" s="87" customFormat="1" x14ac:dyDescent="0.2"/>
    <row r="31" spans="2:30" s="87" customFormat="1" x14ac:dyDescent="0.2"/>
    <row r="32" spans="2:30" s="87" customFormat="1" x14ac:dyDescent="0.2"/>
    <row r="33" s="87" customFormat="1" x14ac:dyDescent="0.2"/>
    <row r="34" s="87" customFormat="1" x14ac:dyDescent="0.2"/>
    <row r="35" s="87" customFormat="1" x14ac:dyDescent="0.2"/>
    <row r="36" s="87" customFormat="1" x14ac:dyDescent="0.2"/>
    <row r="37" s="87" customFormat="1" x14ac:dyDescent="0.2"/>
    <row r="38" s="87" customFormat="1" x14ac:dyDescent="0.2"/>
    <row r="39" s="87" customFormat="1" x14ac:dyDescent="0.2"/>
    <row r="40" s="87" customFormat="1" x14ac:dyDescent="0.2"/>
    <row r="41" s="87" customFormat="1" x14ac:dyDescent="0.2"/>
    <row r="42" s="87" customFormat="1" x14ac:dyDescent="0.2"/>
    <row r="43" s="87" customFormat="1" x14ac:dyDescent="0.2"/>
    <row r="44" s="87" customFormat="1" x14ac:dyDescent="0.2"/>
    <row r="45" s="87" customFormat="1" x14ac:dyDescent="0.2"/>
    <row r="46" s="87" customFormat="1" x14ac:dyDescent="0.2"/>
    <row r="47" s="87" customFormat="1" x14ac:dyDescent="0.2"/>
    <row r="48" s="87" customFormat="1" x14ac:dyDescent="0.2"/>
    <row r="49" s="87" customFormat="1" x14ac:dyDescent="0.2"/>
    <row r="50" s="87" customFormat="1" x14ac:dyDescent="0.2"/>
    <row r="51" s="87" customFormat="1" x14ac:dyDescent="0.2"/>
    <row r="52" s="87" customFormat="1" x14ac:dyDescent="0.2"/>
    <row r="53" s="87" customFormat="1" x14ac:dyDescent="0.2"/>
    <row r="54" s="87" customFormat="1" x14ac:dyDescent="0.2"/>
    <row r="55" s="87" customFormat="1" x14ac:dyDescent="0.2"/>
    <row r="56" s="87" customFormat="1" x14ac:dyDescent="0.2"/>
    <row r="57" s="87" customFormat="1" x14ac:dyDescent="0.2"/>
    <row r="58" s="87" customFormat="1" x14ac:dyDescent="0.2"/>
    <row r="59" s="87" customFormat="1" x14ac:dyDescent="0.2"/>
    <row r="60" s="87" customFormat="1" x14ac:dyDescent="0.2"/>
    <row r="61" s="87" customFormat="1" x14ac:dyDescent="0.2"/>
    <row r="62" s="87" customFormat="1" x14ac:dyDescent="0.2"/>
    <row r="63" s="87" customFormat="1" x14ac:dyDescent="0.2"/>
    <row r="64" s="87" customFormat="1" x14ac:dyDescent="0.2"/>
    <row r="65" s="87" customFormat="1" x14ac:dyDescent="0.2"/>
    <row r="66" s="87" customFormat="1" x14ac:dyDescent="0.2"/>
    <row r="67" s="87" customFormat="1" x14ac:dyDescent="0.2"/>
    <row r="68" s="87" customFormat="1" x14ac:dyDescent="0.2"/>
    <row r="69" s="87" customFormat="1" x14ac:dyDescent="0.2"/>
    <row r="70" s="87" customFormat="1" x14ac:dyDescent="0.2"/>
    <row r="71" s="87" customFormat="1" x14ac:dyDescent="0.2"/>
    <row r="72" s="87" customFormat="1" x14ac:dyDescent="0.2"/>
    <row r="73" s="87" customFormat="1" x14ac:dyDescent="0.2"/>
    <row r="74" s="87" customFormat="1" x14ac:dyDescent="0.2"/>
    <row r="75" s="87" customFormat="1" x14ac:dyDescent="0.2"/>
    <row r="76" s="87" customFormat="1" x14ac:dyDescent="0.2"/>
    <row r="77" s="87" customFormat="1" x14ac:dyDescent="0.2"/>
    <row r="78" s="87" customFormat="1" x14ac:dyDescent="0.2"/>
    <row r="79" s="87" customFormat="1" x14ac:dyDescent="0.2"/>
    <row r="80" s="87" customFormat="1" x14ac:dyDescent="0.2"/>
    <row r="81" s="87" customFormat="1" x14ac:dyDescent="0.2"/>
    <row r="82" s="87" customFormat="1" x14ac:dyDescent="0.2"/>
    <row r="83" s="87" customFormat="1" x14ac:dyDescent="0.2"/>
    <row r="84" s="87" customFormat="1" x14ac:dyDescent="0.2"/>
    <row r="85" s="87" customFormat="1" x14ac:dyDescent="0.2"/>
    <row r="86" s="87" customFormat="1" x14ac:dyDescent="0.2"/>
    <row r="87" s="87" customFormat="1" x14ac:dyDescent="0.2"/>
    <row r="88" s="87" customFormat="1" x14ac:dyDescent="0.2"/>
    <row r="89" s="87" customFormat="1" x14ac:dyDescent="0.2"/>
    <row r="90" s="87" customFormat="1" x14ac:dyDescent="0.2"/>
    <row r="91" s="87" customFormat="1" x14ac:dyDescent="0.2"/>
    <row r="92" s="87" customFormat="1" x14ac:dyDescent="0.2"/>
    <row r="93" s="87" customFormat="1" x14ac:dyDescent="0.2"/>
    <row r="94" s="87" customFormat="1" x14ac:dyDescent="0.2"/>
    <row r="95" s="87" customFormat="1" x14ac:dyDescent="0.2"/>
    <row r="96" s="87" customFormat="1" x14ac:dyDescent="0.2"/>
    <row r="97" s="87" customFormat="1" x14ac:dyDescent="0.2"/>
    <row r="98" s="87" customFormat="1" x14ac:dyDescent="0.2"/>
    <row r="99" s="87" customFormat="1" x14ac:dyDescent="0.2"/>
    <row r="100" s="87" customFormat="1" x14ac:dyDescent="0.2"/>
    <row r="101" s="87" customFormat="1" x14ac:dyDescent="0.2"/>
    <row r="102" s="87" customFormat="1" x14ac:dyDescent="0.2"/>
    <row r="103" s="87" customFormat="1" x14ac:dyDescent="0.2"/>
    <row r="104" s="87" customFormat="1" x14ac:dyDescent="0.2"/>
    <row r="105" s="87" customFormat="1" x14ac:dyDescent="0.2"/>
    <row r="106" s="87" customFormat="1" x14ac:dyDescent="0.2"/>
    <row r="107" s="87" customFormat="1" x14ac:dyDescent="0.2"/>
    <row r="108" s="87" customFormat="1" x14ac:dyDescent="0.2"/>
    <row r="109" s="87" customFormat="1" x14ac:dyDescent="0.2"/>
    <row r="110" s="87" customFormat="1" x14ac:dyDescent="0.2"/>
    <row r="111" s="87" customFormat="1" x14ac:dyDescent="0.2"/>
    <row r="112" s="87" customFormat="1" x14ac:dyDescent="0.2"/>
    <row r="113" s="87" customFormat="1" x14ac:dyDescent="0.2"/>
    <row r="114" s="87" customFormat="1" x14ac:dyDescent="0.2"/>
    <row r="115" s="87" customFormat="1" x14ac:dyDescent="0.2"/>
    <row r="116" s="87" customFormat="1" x14ac:dyDescent="0.2"/>
    <row r="117" s="87" customFormat="1" x14ac:dyDescent="0.2"/>
    <row r="118" s="87" customFormat="1" x14ac:dyDescent="0.2"/>
    <row r="119" s="87" customFormat="1" x14ac:dyDescent="0.2"/>
    <row r="120" s="87" customFormat="1" x14ac:dyDescent="0.2"/>
    <row r="121" s="87" customFormat="1" x14ac:dyDescent="0.2"/>
    <row r="122" s="87" customFormat="1" x14ac:dyDescent="0.2"/>
    <row r="123" s="87" customFormat="1" x14ac:dyDescent="0.2"/>
    <row r="124" s="87" customFormat="1" x14ac:dyDescent="0.2"/>
    <row r="125" s="87" customFormat="1" x14ac:dyDescent="0.2"/>
    <row r="126" s="87" customFormat="1" x14ac:dyDescent="0.2"/>
    <row r="127" s="87" customFormat="1" x14ac:dyDescent="0.2"/>
    <row r="128" s="87" customFormat="1" x14ac:dyDescent="0.2"/>
    <row r="129" s="87" customFormat="1" x14ac:dyDescent="0.2"/>
    <row r="130" s="87" customFormat="1" x14ac:dyDescent="0.2"/>
    <row r="131" s="87" customFormat="1" x14ac:dyDescent="0.2"/>
    <row r="132" s="87" customFormat="1" x14ac:dyDescent="0.2"/>
    <row r="133" s="87" customFormat="1" x14ac:dyDescent="0.2"/>
    <row r="134" s="87" customFormat="1" x14ac:dyDescent="0.2"/>
    <row r="135" s="87" customFormat="1" x14ac:dyDescent="0.2"/>
    <row r="136" s="87" customFormat="1" x14ac:dyDescent="0.2"/>
    <row r="137" s="87" customFormat="1" x14ac:dyDescent="0.2"/>
    <row r="138" s="87" customFormat="1" x14ac:dyDescent="0.2"/>
    <row r="139" s="87" customFormat="1" x14ac:dyDescent="0.2"/>
    <row r="140" s="87" customFormat="1" x14ac:dyDescent="0.2"/>
    <row r="141" s="87" customFormat="1" x14ac:dyDescent="0.2"/>
    <row r="142" s="87" customFormat="1" x14ac:dyDescent="0.2"/>
    <row r="143" s="87" customFormat="1" x14ac:dyDescent="0.2"/>
    <row r="144" s="87" customFormat="1" x14ac:dyDescent="0.2"/>
    <row r="145" s="87" customFormat="1" x14ac:dyDescent="0.2"/>
    <row r="146" s="87" customFormat="1" x14ac:dyDescent="0.2"/>
    <row r="147" s="87" customFormat="1" x14ac:dyDescent="0.2"/>
    <row r="148" s="87" customFormat="1" x14ac:dyDescent="0.2"/>
    <row r="149" s="87" customFormat="1" x14ac:dyDescent="0.2"/>
    <row r="150" s="87" customFormat="1" x14ac:dyDescent="0.2"/>
    <row r="151" s="87" customFormat="1" x14ac:dyDescent="0.2"/>
    <row r="152" s="87" customFormat="1" x14ac:dyDescent="0.2"/>
    <row r="153" s="87" customFormat="1" x14ac:dyDescent="0.2"/>
    <row r="154" s="87" customFormat="1" x14ac:dyDescent="0.2"/>
    <row r="155" s="87" customFormat="1" x14ac:dyDescent="0.2"/>
    <row r="156" s="87" customFormat="1" x14ac:dyDescent="0.2"/>
    <row r="157" s="87" customFormat="1" x14ac:dyDescent="0.2"/>
    <row r="158" s="87" customFormat="1" x14ac:dyDescent="0.2"/>
    <row r="159" s="87" customFormat="1" x14ac:dyDescent="0.2"/>
    <row r="160" s="87" customFormat="1" x14ac:dyDescent="0.2"/>
    <row r="161" s="87" customFormat="1" x14ac:dyDescent="0.2"/>
    <row r="162" s="87" customFormat="1" x14ac:dyDescent="0.2"/>
    <row r="163" s="87" customFormat="1" x14ac:dyDescent="0.2"/>
    <row r="164" s="87" customFormat="1" x14ac:dyDescent="0.2"/>
    <row r="165" s="87" customFormat="1" x14ac:dyDescent="0.2"/>
    <row r="166" s="87" customFormat="1" x14ac:dyDescent="0.2"/>
    <row r="167" s="87" customFormat="1" x14ac:dyDescent="0.2"/>
    <row r="168" s="87" customFormat="1" x14ac:dyDescent="0.2"/>
    <row r="169" s="87" customFormat="1" x14ac:dyDescent="0.2"/>
    <row r="170" s="87" customFormat="1" x14ac:dyDescent="0.2"/>
    <row r="171" s="87" customFormat="1" x14ac:dyDescent="0.2"/>
    <row r="172" s="87" customFormat="1" x14ac:dyDescent="0.2"/>
    <row r="173" s="87" customFormat="1" x14ac:dyDescent="0.2"/>
    <row r="174" s="87" customFormat="1" x14ac:dyDescent="0.2"/>
    <row r="175" s="87" customFormat="1" x14ac:dyDescent="0.2"/>
    <row r="176" s="87" customFormat="1" x14ac:dyDescent="0.2"/>
    <row r="177" s="87" customFormat="1" x14ac:dyDescent="0.2"/>
    <row r="178" s="87" customFormat="1" x14ac:dyDescent="0.2"/>
    <row r="179" s="87" customFormat="1" x14ac:dyDescent="0.2"/>
    <row r="180" s="87" customFormat="1" x14ac:dyDescent="0.2"/>
    <row r="181" s="87" customFormat="1" x14ac:dyDescent="0.2"/>
    <row r="182" s="87" customFormat="1" x14ac:dyDescent="0.2"/>
    <row r="183" s="87" customFormat="1" x14ac:dyDescent="0.2"/>
    <row r="184" s="87" customFormat="1" x14ac:dyDescent="0.2"/>
    <row r="185" s="87" customFormat="1" x14ac:dyDescent="0.2"/>
    <row r="186" s="87" customFormat="1" x14ac:dyDescent="0.2"/>
    <row r="187" s="87" customFormat="1" x14ac:dyDescent="0.2"/>
    <row r="188" s="87" customFormat="1" x14ac:dyDescent="0.2"/>
    <row r="189" s="87" customFormat="1" x14ac:dyDescent="0.2"/>
    <row r="190" s="87" customFormat="1" x14ac:dyDescent="0.2"/>
    <row r="191" s="87" customFormat="1" x14ac:dyDescent="0.2"/>
    <row r="192" s="87" customFormat="1" x14ac:dyDescent="0.2"/>
    <row r="193" s="87" customFormat="1" x14ac:dyDescent="0.2"/>
    <row r="194" s="87" customFormat="1" x14ac:dyDescent="0.2"/>
    <row r="195" s="87" customFormat="1" x14ac:dyDescent="0.2"/>
    <row r="196" s="87" customFormat="1" x14ac:dyDescent="0.2"/>
    <row r="197" s="87" customFormat="1" x14ac:dyDescent="0.2"/>
    <row r="198" s="87" customFormat="1" x14ac:dyDescent="0.2"/>
    <row r="199" s="87" customFormat="1" x14ac:dyDescent="0.2"/>
    <row r="200" s="87" customFormat="1" x14ac:dyDescent="0.2"/>
    <row r="201" s="87" customFormat="1" x14ac:dyDescent="0.2"/>
    <row r="202" s="87" customFormat="1" x14ac:dyDescent="0.2"/>
    <row r="203" s="87" customFormat="1" x14ac:dyDescent="0.2"/>
    <row r="204" s="87" customFormat="1" x14ac:dyDescent="0.2"/>
    <row r="205" s="87" customFormat="1" x14ac:dyDescent="0.2"/>
    <row r="206" s="87" customFormat="1" x14ac:dyDescent="0.2"/>
    <row r="207" s="87" customFormat="1" x14ac:dyDescent="0.2"/>
    <row r="208" s="87" customFormat="1" x14ac:dyDescent="0.2"/>
    <row r="209" s="87" customFormat="1" x14ac:dyDescent="0.2"/>
    <row r="210" s="87" customFormat="1" x14ac:dyDescent="0.2"/>
    <row r="211" s="87" customFormat="1" x14ac:dyDescent="0.2"/>
    <row r="212" s="87" customFormat="1" x14ac:dyDescent="0.2"/>
    <row r="213" s="87" customFormat="1" x14ac:dyDescent="0.2"/>
    <row r="214" s="87" customFormat="1" x14ac:dyDescent="0.2"/>
    <row r="215" s="87" customFormat="1" x14ac:dyDescent="0.2"/>
    <row r="216" s="87" customFormat="1" x14ac:dyDescent="0.2"/>
    <row r="217" s="87" customFormat="1" x14ac:dyDescent="0.2"/>
    <row r="218" s="87" customFormat="1" x14ac:dyDescent="0.2"/>
    <row r="219" s="87" customFormat="1" x14ac:dyDescent="0.2"/>
    <row r="220" s="87" customFormat="1" x14ac:dyDescent="0.2"/>
    <row r="221" s="87" customFormat="1" x14ac:dyDescent="0.2"/>
    <row r="222" s="87" customFormat="1" x14ac:dyDescent="0.2"/>
    <row r="223" s="87" customFormat="1" x14ac:dyDescent="0.2"/>
    <row r="224" s="87" customFormat="1" x14ac:dyDescent="0.2"/>
    <row r="225" s="87" customFormat="1" x14ac:dyDescent="0.2"/>
    <row r="226" s="87" customFormat="1" x14ac:dyDescent="0.2"/>
    <row r="227" s="87" customFormat="1" x14ac:dyDescent="0.2"/>
    <row r="228" s="87" customFormat="1" x14ac:dyDescent="0.2"/>
    <row r="229" s="87" customFormat="1" x14ac:dyDescent="0.2"/>
    <row r="230" s="87" customFormat="1" x14ac:dyDescent="0.2"/>
    <row r="231" s="87" customFormat="1" x14ac:dyDescent="0.2"/>
    <row r="232" s="87" customFormat="1" x14ac:dyDescent="0.2"/>
    <row r="233" s="87" customFormat="1" x14ac:dyDescent="0.2"/>
    <row r="234" s="87" customFormat="1" x14ac:dyDescent="0.2"/>
    <row r="235" s="87" customFormat="1" x14ac:dyDescent="0.2"/>
    <row r="236" s="87" customFormat="1" x14ac:dyDescent="0.2"/>
    <row r="237" s="87" customFormat="1" x14ac:dyDescent="0.2"/>
    <row r="238" s="87" customFormat="1" x14ac:dyDescent="0.2"/>
    <row r="239" s="87" customFormat="1" x14ac:dyDescent="0.2"/>
    <row r="240" s="87" customFormat="1" x14ac:dyDescent="0.2"/>
    <row r="241" s="87" customFormat="1" x14ac:dyDescent="0.2"/>
    <row r="242" s="87" customFormat="1" x14ac:dyDescent="0.2"/>
    <row r="243" s="87" customFormat="1" x14ac:dyDescent="0.2"/>
    <row r="244" s="87" customFormat="1" x14ac:dyDescent="0.2"/>
    <row r="245" s="87" customFormat="1" x14ac:dyDescent="0.2"/>
    <row r="246" s="87" customFormat="1" x14ac:dyDescent="0.2"/>
    <row r="247" s="87" customFormat="1" x14ac:dyDescent="0.2"/>
    <row r="248" s="87" customFormat="1" x14ac:dyDescent="0.2"/>
    <row r="249" s="87" customFormat="1" x14ac:dyDescent="0.2"/>
    <row r="250" s="87" customFormat="1" x14ac:dyDescent="0.2"/>
    <row r="251" s="87" customFormat="1" x14ac:dyDescent="0.2"/>
    <row r="252" s="87" customFormat="1" x14ac:dyDescent="0.2"/>
    <row r="253" s="87" customFormat="1" x14ac:dyDescent="0.2"/>
    <row r="254" s="87" customFormat="1" x14ac:dyDescent="0.2"/>
    <row r="255" s="87" customFormat="1" x14ac:dyDescent="0.2"/>
    <row r="256" s="87" customFormat="1" x14ac:dyDescent="0.2"/>
    <row r="257" s="87" customFormat="1" x14ac:dyDescent="0.2"/>
    <row r="258" s="87" customFormat="1" x14ac:dyDescent="0.2"/>
    <row r="259" s="87" customFormat="1" x14ac:dyDescent="0.2"/>
    <row r="260" s="87" customFormat="1" x14ac:dyDescent="0.2"/>
    <row r="261" s="87" customFormat="1" x14ac:dyDescent="0.2"/>
    <row r="262" s="87" customFormat="1" x14ac:dyDescent="0.2"/>
    <row r="263" s="87" customFormat="1" x14ac:dyDescent="0.2"/>
    <row r="264" s="87" customFormat="1" x14ac:dyDescent="0.2"/>
    <row r="265" s="87" customFormat="1" x14ac:dyDescent="0.2"/>
    <row r="266" s="87" customFormat="1" x14ac:dyDescent="0.2"/>
    <row r="267" s="87" customFormat="1" x14ac:dyDescent="0.2"/>
    <row r="268" s="87" customFormat="1" x14ac:dyDescent="0.2"/>
    <row r="269" s="87" customFormat="1" x14ac:dyDescent="0.2"/>
    <row r="270" s="87" customFormat="1" x14ac:dyDescent="0.2"/>
    <row r="271" s="87" customFormat="1" x14ac:dyDescent="0.2"/>
    <row r="272" s="87" customFormat="1" x14ac:dyDescent="0.2"/>
    <row r="273" s="87" customFormat="1" x14ac:dyDescent="0.2"/>
    <row r="274" s="87" customFormat="1" x14ac:dyDescent="0.2"/>
    <row r="275" s="87" customFormat="1" x14ac:dyDescent="0.2"/>
    <row r="276" s="87" customFormat="1" x14ac:dyDescent="0.2"/>
    <row r="277" s="87" customFormat="1" x14ac:dyDescent="0.2"/>
    <row r="278" s="87" customFormat="1" x14ac:dyDescent="0.2"/>
    <row r="279" s="87" customFormat="1" x14ac:dyDescent="0.2"/>
    <row r="280" s="87" customFormat="1" x14ac:dyDescent="0.2"/>
    <row r="281" s="87" customFormat="1" x14ac:dyDescent="0.2"/>
    <row r="282" s="87" customFormat="1" x14ac:dyDescent="0.2"/>
    <row r="283" s="87" customFormat="1" x14ac:dyDescent="0.2"/>
    <row r="284" s="87" customFormat="1" x14ac:dyDescent="0.2"/>
    <row r="285" s="87" customFormat="1" x14ac:dyDescent="0.2"/>
    <row r="286" s="87" customFormat="1" x14ac:dyDescent="0.2"/>
    <row r="287" s="87" customFormat="1" x14ac:dyDescent="0.2"/>
    <row r="288" s="87" customFormat="1" x14ac:dyDescent="0.2"/>
    <row r="289" s="87" customFormat="1" x14ac:dyDescent="0.2"/>
    <row r="290" s="87" customFormat="1" x14ac:dyDescent="0.2"/>
    <row r="291" s="87" customFormat="1" x14ac:dyDescent="0.2"/>
    <row r="292" s="87" customFormat="1" x14ac:dyDescent="0.2"/>
    <row r="293" s="87" customFormat="1" x14ac:dyDescent="0.2"/>
    <row r="294" s="87" customFormat="1" x14ac:dyDescent="0.2"/>
    <row r="295" s="87" customFormat="1" x14ac:dyDescent="0.2"/>
    <row r="296" s="87" customFormat="1" x14ac:dyDescent="0.2"/>
    <row r="297" s="87" customFormat="1" x14ac:dyDescent="0.2"/>
    <row r="298" s="87" customFormat="1" x14ac:dyDescent="0.2"/>
    <row r="299" s="87" customFormat="1" x14ac:dyDescent="0.2"/>
    <row r="300" s="87" customFormat="1" x14ac:dyDescent="0.2"/>
    <row r="301" s="87" customFormat="1" x14ac:dyDescent="0.2"/>
    <row r="302" s="87" customFormat="1" x14ac:dyDescent="0.2"/>
    <row r="303" s="87" customFormat="1" x14ac:dyDescent="0.2"/>
    <row r="304" s="87" customFormat="1" x14ac:dyDescent="0.2"/>
    <row r="305" s="87" customFormat="1" x14ac:dyDescent="0.2"/>
    <row r="306" s="87" customFormat="1" x14ac:dyDescent="0.2"/>
    <row r="307" s="87" customFormat="1" x14ac:dyDescent="0.2"/>
    <row r="308" s="87" customFormat="1" x14ac:dyDescent="0.2"/>
    <row r="309" s="87" customFormat="1" x14ac:dyDescent="0.2"/>
    <row r="310" s="87" customFormat="1" x14ac:dyDescent="0.2"/>
    <row r="311" s="87" customFormat="1" x14ac:dyDescent="0.2"/>
    <row r="312" s="87" customFormat="1" x14ac:dyDescent="0.2"/>
    <row r="313" s="87" customFormat="1" x14ac:dyDescent="0.2"/>
    <row r="314" s="87" customFormat="1" x14ac:dyDescent="0.2"/>
    <row r="315" s="87" customFormat="1" x14ac:dyDescent="0.2"/>
    <row r="316" s="87" customFormat="1" x14ac:dyDescent="0.2"/>
    <row r="317" s="87" customFormat="1" x14ac:dyDescent="0.2"/>
    <row r="318" s="87" customFormat="1" x14ac:dyDescent="0.2"/>
    <row r="319" s="87" customFormat="1" x14ac:dyDescent="0.2"/>
    <row r="320" s="87" customFormat="1" x14ac:dyDescent="0.2"/>
    <row r="321" s="87" customFormat="1" x14ac:dyDescent="0.2"/>
    <row r="322" s="87" customFormat="1" x14ac:dyDescent="0.2"/>
    <row r="323" s="87" customFormat="1" x14ac:dyDescent="0.2"/>
    <row r="324" s="87" customFormat="1" x14ac:dyDescent="0.2"/>
    <row r="325" s="87" customFormat="1" x14ac:dyDescent="0.2"/>
    <row r="326" s="87" customFormat="1" x14ac:dyDescent="0.2"/>
    <row r="327" s="87" customFormat="1" x14ac:dyDescent="0.2"/>
    <row r="328" s="87" customFormat="1" x14ac:dyDescent="0.2"/>
    <row r="329" s="87" customFormat="1" x14ac:dyDescent="0.2"/>
    <row r="330" s="87" customFormat="1" x14ac:dyDescent="0.2"/>
    <row r="331" s="87" customFormat="1" x14ac:dyDescent="0.2"/>
    <row r="332" s="87" customFormat="1" x14ac:dyDescent="0.2"/>
    <row r="333" s="87" customFormat="1" x14ac:dyDescent="0.2"/>
    <row r="334" s="87" customFormat="1" x14ac:dyDescent="0.2"/>
    <row r="335" s="87" customFormat="1" x14ac:dyDescent="0.2"/>
    <row r="336" s="87" customFormat="1" x14ac:dyDescent="0.2"/>
    <row r="337" s="87" customFormat="1" x14ac:dyDescent="0.2"/>
    <row r="338" s="87" customFormat="1" x14ac:dyDescent="0.2"/>
    <row r="339" s="87" customFormat="1" x14ac:dyDescent="0.2"/>
    <row r="340" s="87" customFormat="1" x14ac:dyDescent="0.2"/>
    <row r="341" s="87" customFormat="1" x14ac:dyDescent="0.2"/>
    <row r="342" s="87" customFormat="1" x14ac:dyDescent="0.2"/>
    <row r="343" s="87" customFormat="1" x14ac:dyDescent="0.2"/>
    <row r="344" s="87" customFormat="1" x14ac:dyDescent="0.2"/>
    <row r="345" s="87" customFormat="1" x14ac:dyDescent="0.2"/>
    <row r="346" s="87" customFormat="1" x14ac:dyDescent="0.2"/>
    <row r="347" s="87" customFormat="1" x14ac:dyDescent="0.2"/>
    <row r="348" s="87" customFormat="1" x14ac:dyDescent="0.2"/>
    <row r="349" s="87" customFormat="1" x14ac:dyDescent="0.2"/>
    <row r="350" s="87" customFormat="1" x14ac:dyDescent="0.2"/>
    <row r="351" s="87" customFormat="1" x14ac:dyDescent="0.2"/>
    <row r="352" s="87" customFormat="1" x14ac:dyDescent="0.2"/>
    <row r="353" s="87" customFormat="1" x14ac:dyDescent="0.2"/>
    <row r="354" s="87" customFormat="1" x14ac:dyDescent="0.2"/>
    <row r="355" s="87" customFormat="1" x14ac:dyDescent="0.2"/>
    <row r="356" s="87" customFormat="1" x14ac:dyDescent="0.2"/>
    <row r="357" s="87" customFormat="1" x14ac:dyDescent="0.2"/>
    <row r="358" s="87" customFormat="1" x14ac:dyDescent="0.2"/>
    <row r="359" s="87" customFormat="1" x14ac:dyDescent="0.2"/>
    <row r="360" s="87" customFormat="1" x14ac:dyDescent="0.2"/>
    <row r="361" s="87" customFormat="1" x14ac:dyDescent="0.2"/>
    <row r="362" s="87" customFormat="1" x14ac:dyDescent="0.2"/>
    <row r="363" s="87" customFormat="1" x14ac:dyDescent="0.2"/>
    <row r="364" s="87" customFormat="1" x14ac:dyDescent="0.2"/>
    <row r="365" s="87" customFormat="1" x14ac:dyDescent="0.2"/>
    <row r="366" s="87" customFormat="1" x14ac:dyDescent="0.2"/>
    <row r="367" s="87" customFormat="1" x14ac:dyDescent="0.2"/>
    <row r="368" s="87" customFormat="1" x14ac:dyDescent="0.2"/>
    <row r="369" s="87" customFormat="1" x14ac:dyDescent="0.2"/>
    <row r="370" s="87" customFormat="1" x14ac:dyDescent="0.2"/>
    <row r="371" s="87" customFormat="1" x14ac:dyDescent="0.2"/>
    <row r="372" s="87" customFormat="1" x14ac:dyDescent="0.2"/>
    <row r="373" s="87" customFormat="1" x14ac:dyDescent="0.2"/>
    <row r="374" s="87" customFormat="1" x14ac:dyDescent="0.2"/>
    <row r="375" s="87" customFormat="1" x14ac:dyDescent="0.2"/>
    <row r="376" s="87" customFormat="1" x14ac:dyDescent="0.2"/>
    <row r="377" s="87" customFormat="1" x14ac:dyDescent="0.2"/>
    <row r="378" s="87" customFormat="1" x14ac:dyDescent="0.2"/>
    <row r="379" s="87" customFormat="1" x14ac:dyDescent="0.2"/>
    <row r="380" s="87" customFormat="1" x14ac:dyDescent="0.2"/>
    <row r="381" s="87" customFormat="1" x14ac:dyDescent="0.2"/>
    <row r="382" s="87" customFormat="1" x14ac:dyDescent="0.2"/>
    <row r="383" s="87" customFormat="1" x14ac:dyDescent="0.2"/>
    <row r="384" s="87" customFormat="1" x14ac:dyDescent="0.2"/>
    <row r="385" s="87" customFormat="1" x14ac:dyDescent="0.2"/>
    <row r="386" s="87" customFormat="1" x14ac:dyDescent="0.2"/>
    <row r="387" s="87" customFormat="1" x14ac:dyDescent="0.2"/>
    <row r="388" s="87" customFormat="1" x14ac:dyDescent="0.2"/>
    <row r="389" s="87" customFormat="1" x14ac:dyDescent="0.2"/>
    <row r="390" s="87" customFormat="1" x14ac:dyDescent="0.2"/>
    <row r="391" s="87" customFormat="1" x14ac:dyDescent="0.2"/>
    <row r="392" s="87" customFormat="1" x14ac:dyDescent="0.2"/>
    <row r="393" s="87" customFormat="1" x14ac:dyDescent="0.2"/>
    <row r="394" s="87" customFormat="1" x14ac:dyDescent="0.2"/>
    <row r="395" s="87" customFormat="1" x14ac:dyDescent="0.2"/>
    <row r="396" s="87" customFormat="1" x14ac:dyDescent="0.2"/>
    <row r="397" s="87" customFormat="1" x14ac:dyDescent="0.2"/>
    <row r="398" s="87" customFormat="1" x14ac:dyDescent="0.2"/>
    <row r="399" s="87" customFormat="1" x14ac:dyDescent="0.2"/>
    <row r="400" s="87" customFormat="1" x14ac:dyDescent="0.2"/>
    <row r="401" s="87" customFormat="1" x14ac:dyDescent="0.2"/>
    <row r="402" s="87" customFormat="1" x14ac:dyDescent="0.2"/>
    <row r="403" s="87" customFormat="1" x14ac:dyDescent="0.2"/>
    <row r="404" s="87" customFormat="1" x14ac:dyDescent="0.2"/>
    <row r="405" s="87" customFormat="1" x14ac:dyDescent="0.2"/>
    <row r="406" s="87" customFormat="1" x14ac:dyDescent="0.2"/>
    <row r="407" s="87" customFormat="1" x14ac:dyDescent="0.2"/>
    <row r="408" s="87" customFormat="1" x14ac:dyDescent="0.2"/>
    <row r="409" s="87" customFormat="1" x14ac:dyDescent="0.2"/>
    <row r="410" s="87" customFormat="1" x14ac:dyDescent="0.2"/>
    <row r="411" s="87" customFormat="1" x14ac:dyDescent="0.2"/>
    <row r="412" s="87" customFormat="1" x14ac:dyDescent="0.2"/>
    <row r="413" s="87" customFormat="1" x14ac:dyDescent="0.2"/>
    <row r="414" s="87" customFormat="1" x14ac:dyDescent="0.2"/>
    <row r="415" s="87" customFormat="1" x14ac:dyDescent="0.2"/>
    <row r="416" s="87" customFormat="1" x14ac:dyDescent="0.2"/>
    <row r="417" s="87" customFormat="1" x14ac:dyDescent="0.2"/>
    <row r="418" s="87" customFormat="1" x14ac:dyDescent="0.2"/>
    <row r="419" s="87" customFormat="1" x14ac:dyDescent="0.2"/>
    <row r="420" s="87" customFormat="1" x14ac:dyDescent="0.2"/>
    <row r="421" s="87" customFormat="1" x14ac:dyDescent="0.2"/>
    <row r="422" s="87" customFormat="1" x14ac:dyDescent="0.2"/>
    <row r="423" s="87" customFormat="1" x14ac:dyDescent="0.2"/>
    <row r="424" s="87" customFormat="1" x14ac:dyDescent="0.2"/>
    <row r="425" s="87" customFormat="1" x14ac:dyDescent="0.2"/>
    <row r="426" s="87" customFormat="1" x14ac:dyDescent="0.2"/>
    <row r="427" s="87" customFormat="1" x14ac:dyDescent="0.2"/>
    <row r="428" s="87" customFormat="1" x14ac:dyDescent="0.2"/>
    <row r="429" s="87" customFormat="1" x14ac:dyDescent="0.2"/>
    <row r="430" s="87" customFormat="1" x14ac:dyDescent="0.2"/>
    <row r="431" s="87" customFormat="1" x14ac:dyDescent="0.2"/>
    <row r="432" s="87" customFormat="1" x14ac:dyDescent="0.2"/>
    <row r="433" s="87" customFormat="1" x14ac:dyDescent="0.2"/>
    <row r="434" s="87" customFormat="1" x14ac:dyDescent="0.2"/>
    <row r="435" s="87" customFormat="1" x14ac:dyDescent="0.2"/>
    <row r="436" s="87" customFormat="1" x14ac:dyDescent="0.2"/>
    <row r="437" s="87" customFormat="1" x14ac:dyDescent="0.2"/>
    <row r="438" s="87" customFormat="1" x14ac:dyDescent="0.2"/>
    <row r="439" s="87" customFormat="1" x14ac:dyDescent="0.2"/>
    <row r="440" s="87" customFormat="1" x14ac:dyDescent="0.2"/>
    <row r="441" s="87" customFormat="1" x14ac:dyDescent="0.2"/>
    <row r="442" s="87" customFormat="1" x14ac:dyDescent="0.2"/>
    <row r="443" s="87" customFormat="1" x14ac:dyDescent="0.2"/>
    <row r="444" s="87" customFormat="1" x14ac:dyDescent="0.2"/>
    <row r="445" s="87" customFormat="1" x14ac:dyDescent="0.2"/>
    <row r="446" s="87" customFormat="1" x14ac:dyDescent="0.2"/>
    <row r="447" s="87" customFormat="1" x14ac:dyDescent="0.2"/>
    <row r="448" s="87" customFormat="1" x14ac:dyDescent="0.2"/>
    <row r="449" s="87" customFormat="1" x14ac:dyDescent="0.2"/>
    <row r="450" s="87" customFormat="1" x14ac:dyDescent="0.2"/>
    <row r="451" s="87" customFormat="1" x14ac:dyDescent="0.2"/>
    <row r="452" s="87" customFormat="1" x14ac:dyDescent="0.2"/>
    <row r="453" s="87" customFormat="1" x14ac:dyDescent="0.2"/>
    <row r="454" s="87" customFormat="1" x14ac:dyDescent="0.2"/>
    <row r="455" s="87" customFormat="1" x14ac:dyDescent="0.2"/>
    <row r="456" s="87" customFormat="1" x14ac:dyDescent="0.2"/>
    <row r="457" s="87" customFormat="1" x14ac:dyDescent="0.2"/>
    <row r="458" s="87" customFormat="1" x14ac:dyDescent="0.2"/>
    <row r="459" s="87" customFormat="1" x14ac:dyDescent="0.2"/>
    <row r="460" s="87" customFormat="1" x14ac:dyDescent="0.2"/>
    <row r="461" s="87" customFormat="1" x14ac:dyDescent="0.2"/>
    <row r="462" s="87" customFormat="1" x14ac:dyDescent="0.2"/>
    <row r="463" s="87" customFormat="1" x14ac:dyDescent="0.2"/>
    <row r="464" s="87" customFormat="1" x14ac:dyDescent="0.2"/>
    <row r="465" s="87" customFormat="1" x14ac:dyDescent="0.2"/>
    <row r="466" s="87" customFormat="1" x14ac:dyDescent="0.2"/>
    <row r="467" s="87" customFormat="1" x14ac:dyDescent="0.2"/>
    <row r="468" s="87" customFormat="1" x14ac:dyDescent="0.2"/>
    <row r="469" s="87" customFormat="1" x14ac:dyDescent="0.2"/>
    <row r="470" s="87" customFormat="1" x14ac:dyDescent="0.2"/>
    <row r="471" s="87" customFormat="1" x14ac:dyDescent="0.2"/>
    <row r="472" s="87" customFormat="1" x14ac:dyDescent="0.2"/>
    <row r="473" s="87" customFormat="1" x14ac:dyDescent="0.2"/>
    <row r="474" s="87" customFormat="1" x14ac:dyDescent="0.2"/>
    <row r="475" s="87" customFormat="1" x14ac:dyDescent="0.2"/>
    <row r="476" s="87" customFormat="1" x14ac:dyDescent="0.2"/>
    <row r="477" s="87" customFormat="1" x14ac:dyDescent="0.2"/>
    <row r="478" s="87" customFormat="1" x14ac:dyDescent="0.2"/>
    <row r="479" s="87" customFormat="1" x14ac:dyDescent="0.2"/>
  </sheetData>
  <pageMargins left="0.78740157499999996" right="0.78740157499999996" top="0.984251969" bottom="0.984251969" header="0.4921259845" footer="0.49212598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246"/>
  <sheetViews>
    <sheetView zoomScale="90" zoomScaleNormal="90" workbookViewId="0">
      <selection activeCell="C4" sqref="C4"/>
    </sheetView>
  </sheetViews>
  <sheetFormatPr defaultColWidth="9.140625" defaultRowHeight="12.75" x14ac:dyDescent="0.2"/>
  <cols>
    <col min="1" max="1" width="3.28515625" style="161" customWidth="1"/>
    <col min="2" max="2" width="37.85546875" style="161" customWidth="1"/>
    <col min="3" max="3" width="73.140625" style="161" customWidth="1"/>
    <col min="4" max="16384" width="9.140625" style="161"/>
  </cols>
  <sheetData>
    <row r="1" spans="1:38" s="162" customFormat="1" x14ac:dyDescent="0.2"/>
    <row r="2" spans="1:38" s="162" customFormat="1" ht="18.75" x14ac:dyDescent="0.2">
      <c r="B2" s="177" t="s">
        <v>2</v>
      </c>
      <c r="C2" s="176"/>
    </row>
    <row r="3" spans="1:38" s="175" customFormat="1" ht="13.5" thickBot="1" x14ac:dyDescent="0.25">
      <c r="A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row>
    <row r="4" spans="1:38" ht="16.5" customHeight="1" x14ac:dyDescent="0.2">
      <c r="A4" s="162"/>
      <c r="B4" s="174" t="s">
        <v>3</v>
      </c>
      <c r="C4" s="173"/>
      <c r="D4" s="162"/>
      <c r="E4" s="162"/>
      <c r="F4" s="162"/>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row>
    <row r="5" spans="1:38" ht="15" customHeight="1" x14ac:dyDescent="0.2">
      <c r="A5" s="162"/>
      <c r="B5" s="170" t="s">
        <v>4</v>
      </c>
      <c r="C5" s="17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162"/>
      <c r="AK5" s="162"/>
      <c r="AL5" s="162"/>
    </row>
    <row r="6" spans="1:38" ht="16.5" customHeight="1" x14ac:dyDescent="0.2">
      <c r="A6" s="162"/>
      <c r="B6" s="170" t="s">
        <v>5</v>
      </c>
      <c r="C6" s="172" t="s">
        <v>6</v>
      </c>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C6" s="162"/>
      <c r="AD6" s="162"/>
      <c r="AE6" s="162"/>
      <c r="AF6" s="162"/>
      <c r="AG6" s="162"/>
      <c r="AH6" s="162"/>
      <c r="AI6" s="162"/>
      <c r="AJ6" s="162"/>
      <c r="AK6" s="162"/>
      <c r="AL6" s="162"/>
    </row>
    <row r="7" spans="1:38" ht="15" customHeight="1" x14ac:dyDescent="0.2">
      <c r="A7" s="162"/>
      <c r="B7" s="170" t="s">
        <v>7</v>
      </c>
      <c r="C7" s="172" t="s">
        <v>8</v>
      </c>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row>
    <row r="8" spans="1:38" ht="8.25" customHeight="1" x14ac:dyDescent="0.2">
      <c r="A8" s="162"/>
      <c r="B8" s="170"/>
      <c r="C8" s="169"/>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row>
    <row r="9" spans="1:38" ht="15" customHeight="1" x14ac:dyDescent="0.2">
      <c r="A9" s="162"/>
      <c r="B9" s="170" t="s">
        <v>9</v>
      </c>
      <c r="C9" s="171"/>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2"/>
      <c r="AK9" s="162"/>
      <c r="AL9" s="162"/>
    </row>
    <row r="10" spans="1:38" ht="15" customHeight="1" x14ac:dyDescent="0.2">
      <c r="A10" s="162"/>
      <c r="B10" s="170" t="s">
        <v>10</v>
      </c>
      <c r="C10" s="171"/>
      <c r="D10" s="162"/>
      <c r="E10" s="162"/>
      <c r="F10" s="162"/>
      <c r="G10" s="162"/>
      <c r="H10" s="162"/>
      <c r="I10" s="162"/>
      <c r="J10" s="162"/>
      <c r="K10" s="162"/>
      <c r="L10" s="162"/>
      <c r="M10" s="162"/>
      <c r="N10" s="162"/>
      <c r="O10" s="162"/>
      <c r="P10" s="162"/>
      <c r="Q10" s="162"/>
      <c r="R10" s="162"/>
      <c r="S10" s="162"/>
      <c r="T10" s="162"/>
      <c r="U10" s="162"/>
      <c r="V10" s="162"/>
      <c r="W10" s="162"/>
      <c r="X10" s="162"/>
      <c r="Y10" s="162"/>
      <c r="Z10" s="162"/>
      <c r="AA10" s="162"/>
      <c r="AB10" s="162"/>
      <c r="AC10" s="162"/>
      <c r="AD10" s="162"/>
      <c r="AE10" s="162"/>
      <c r="AF10" s="162"/>
      <c r="AG10" s="162"/>
      <c r="AH10" s="162"/>
      <c r="AI10" s="162"/>
      <c r="AJ10" s="162"/>
      <c r="AK10" s="162"/>
      <c r="AL10" s="162"/>
    </row>
    <row r="11" spans="1:38" ht="15" customHeight="1" x14ac:dyDescent="0.2">
      <c r="A11" s="162"/>
      <c r="B11" s="170" t="s">
        <v>11</v>
      </c>
      <c r="C11" s="171"/>
      <c r="D11" s="162"/>
      <c r="E11" s="162"/>
      <c r="F11" s="162"/>
      <c r="G11" s="162"/>
      <c r="H11" s="162"/>
      <c r="I11" s="162"/>
      <c r="J11" s="162"/>
      <c r="K11" s="162"/>
      <c r="L11" s="162"/>
      <c r="M11" s="162"/>
      <c r="N11" s="162"/>
      <c r="O11" s="162"/>
      <c r="P11" s="162"/>
      <c r="Q11" s="162"/>
      <c r="R11" s="162"/>
      <c r="S11" s="162"/>
      <c r="T11" s="162"/>
      <c r="U11" s="162"/>
      <c r="V11" s="162"/>
      <c r="W11" s="162"/>
      <c r="X11" s="162"/>
      <c r="Y11" s="162"/>
      <c r="Z11" s="162"/>
      <c r="AA11" s="162"/>
      <c r="AB11" s="162"/>
      <c r="AC11" s="162"/>
      <c r="AD11" s="162"/>
      <c r="AE11" s="162"/>
      <c r="AF11" s="162"/>
      <c r="AG11" s="162"/>
      <c r="AH11" s="162"/>
      <c r="AI11" s="162"/>
      <c r="AJ11" s="162"/>
      <c r="AK11" s="162"/>
      <c r="AL11" s="162"/>
    </row>
    <row r="12" spans="1:38" ht="8.25" customHeight="1" x14ac:dyDescent="0.2">
      <c r="A12" s="162"/>
      <c r="B12" s="170"/>
      <c r="C12" s="169"/>
      <c r="D12" s="162"/>
      <c r="E12" s="162"/>
      <c r="F12" s="162"/>
      <c r="G12" s="162"/>
      <c r="H12" s="162"/>
      <c r="I12" s="162"/>
      <c r="J12" s="162"/>
      <c r="K12" s="162"/>
      <c r="L12" s="162"/>
      <c r="M12" s="162"/>
      <c r="N12" s="162"/>
      <c r="O12" s="162"/>
      <c r="P12" s="162"/>
      <c r="Q12" s="162"/>
      <c r="R12" s="162"/>
      <c r="S12" s="162"/>
      <c r="T12" s="162"/>
      <c r="U12" s="162"/>
      <c r="V12" s="162"/>
      <c r="W12" s="162"/>
      <c r="X12" s="162"/>
      <c r="Y12" s="162"/>
      <c r="Z12" s="162"/>
      <c r="AA12" s="162"/>
      <c r="AB12" s="162"/>
      <c r="AC12" s="162"/>
      <c r="AD12" s="162"/>
      <c r="AE12" s="162"/>
      <c r="AF12" s="162"/>
      <c r="AG12" s="162"/>
      <c r="AH12" s="162"/>
      <c r="AI12" s="162"/>
      <c r="AJ12" s="162"/>
      <c r="AK12" s="162"/>
      <c r="AL12" s="162"/>
    </row>
    <row r="13" spans="1:38" ht="15" customHeight="1" thickBot="1" x14ac:dyDescent="0.25">
      <c r="A13" s="162"/>
      <c r="B13" s="168" t="s">
        <v>12</v>
      </c>
      <c r="C13" s="167"/>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row>
    <row r="14" spans="1:38" x14ac:dyDescent="0.2">
      <c r="A14" s="162"/>
      <c r="B14" s="166"/>
      <c r="C14" s="166"/>
      <c r="D14" s="162"/>
      <c r="E14" s="162"/>
      <c r="F14" s="162"/>
      <c r="G14" s="162"/>
      <c r="H14" s="162"/>
      <c r="I14" s="162"/>
      <c r="J14" s="162"/>
      <c r="K14" s="162"/>
      <c r="L14" s="162"/>
      <c r="M14" s="162"/>
      <c r="N14" s="162"/>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row>
    <row r="15" spans="1:38" ht="18.75" x14ac:dyDescent="0.3">
      <c r="A15" s="162"/>
      <c r="B15" s="86" t="s">
        <v>13</v>
      </c>
      <c r="C15" s="85"/>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2"/>
      <c r="AK15" s="162"/>
      <c r="AL15" s="162"/>
    </row>
    <row r="16" spans="1:38" ht="15.75" x14ac:dyDescent="0.25">
      <c r="A16" s="162"/>
      <c r="B16" s="85"/>
      <c r="C16" s="85"/>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row>
    <row r="17" spans="1:38" x14ac:dyDescent="0.2">
      <c r="A17" s="162"/>
      <c r="B17" s="246"/>
      <c r="C17" s="247" t="s">
        <v>14</v>
      </c>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2"/>
    </row>
    <row r="18" spans="1:38" x14ac:dyDescent="0.2">
      <c r="A18" s="162"/>
      <c r="B18" s="14"/>
      <c r="C18" s="14"/>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row>
    <row r="19" spans="1:38" ht="27.75" customHeight="1" x14ac:dyDescent="0.2">
      <c r="A19" s="162"/>
      <c r="B19" s="248" t="s">
        <v>15</v>
      </c>
      <c r="C19" s="248" t="s">
        <v>16</v>
      </c>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row>
    <row r="20" spans="1:38" ht="48" customHeight="1" x14ac:dyDescent="0.2">
      <c r="A20" s="162"/>
      <c r="B20" s="248" t="s">
        <v>17</v>
      </c>
      <c r="C20" s="248" t="s">
        <v>18</v>
      </c>
      <c r="D20" s="162"/>
      <c r="E20" s="162"/>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162"/>
      <c r="AD20" s="162"/>
      <c r="AE20" s="162"/>
      <c r="AF20" s="162"/>
      <c r="AG20" s="162"/>
      <c r="AH20" s="162"/>
      <c r="AI20" s="162"/>
      <c r="AJ20" s="162"/>
      <c r="AK20" s="162"/>
      <c r="AL20" s="162"/>
    </row>
    <row r="21" spans="1:38" ht="20.100000000000001" customHeight="1" x14ac:dyDescent="0.2">
      <c r="A21" s="162"/>
      <c r="B21" s="248" t="s">
        <v>19</v>
      </c>
      <c r="C21" s="248" t="s">
        <v>20</v>
      </c>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row>
    <row r="22" spans="1:38" x14ac:dyDescent="0.2">
      <c r="A22" s="162"/>
      <c r="B22" s="166"/>
      <c r="C22" s="166"/>
      <c r="D22" s="162"/>
      <c r="E22" s="162"/>
      <c r="F22" s="162"/>
      <c r="G22" s="162"/>
      <c r="H22" s="162"/>
      <c r="I22" s="162"/>
      <c r="J22" s="162"/>
      <c r="K22" s="162"/>
      <c r="L22" s="162"/>
      <c r="M22" s="162"/>
      <c r="N22" s="162"/>
      <c r="O22" s="162"/>
      <c r="P22" s="162"/>
      <c r="Q22" s="162"/>
      <c r="R22" s="162"/>
      <c r="S22" s="162"/>
      <c r="T22" s="162"/>
      <c r="U22" s="162"/>
      <c r="V22" s="162"/>
      <c r="W22" s="162"/>
      <c r="X22" s="162"/>
      <c r="Y22" s="162"/>
      <c r="Z22" s="162"/>
      <c r="AA22" s="162"/>
      <c r="AB22" s="162"/>
      <c r="AC22" s="162"/>
      <c r="AD22" s="162"/>
      <c r="AE22" s="162"/>
      <c r="AF22" s="162"/>
      <c r="AG22" s="162"/>
      <c r="AH22" s="162"/>
      <c r="AI22" s="162"/>
      <c r="AJ22" s="162"/>
      <c r="AK22" s="162"/>
      <c r="AL22" s="162"/>
    </row>
    <row r="23" spans="1:38" hidden="1" x14ac:dyDescent="0.2">
      <c r="A23" s="162"/>
      <c r="B23" s="163"/>
      <c r="C23" s="163"/>
      <c r="D23" s="165"/>
      <c r="E23" s="165"/>
      <c r="F23" s="165"/>
      <c r="G23" s="165"/>
      <c r="H23" s="165"/>
      <c r="I23" s="165"/>
      <c r="J23" s="165"/>
      <c r="K23" s="165"/>
      <c r="L23" s="165"/>
      <c r="M23" s="165"/>
      <c r="N23" s="165"/>
      <c r="O23" s="165"/>
      <c r="P23" s="165"/>
      <c r="Q23" s="165"/>
      <c r="R23" s="162"/>
      <c r="S23" s="162"/>
      <c r="T23" s="162"/>
      <c r="U23" s="162"/>
      <c r="V23" s="162"/>
      <c r="W23" s="162"/>
      <c r="X23" s="162"/>
      <c r="Y23" s="162"/>
      <c r="Z23" s="162"/>
      <c r="AA23" s="162"/>
      <c r="AB23" s="162"/>
      <c r="AC23" s="162"/>
      <c r="AD23" s="162"/>
      <c r="AE23" s="162"/>
      <c r="AF23" s="162"/>
      <c r="AG23" s="162"/>
      <c r="AH23" s="162"/>
      <c r="AI23" s="162"/>
      <c r="AJ23" s="162"/>
      <c r="AK23" s="162"/>
      <c r="AL23" s="162"/>
    </row>
    <row r="24" spans="1:38" hidden="1" x14ac:dyDescent="0.2">
      <c r="A24" s="162"/>
      <c r="B24" s="163" t="s">
        <v>21</v>
      </c>
      <c r="C24" s="163" t="s">
        <v>22</v>
      </c>
      <c r="D24" s="164"/>
      <c r="E24" s="164"/>
      <c r="F24" s="164"/>
      <c r="G24" s="164"/>
      <c r="H24" s="164"/>
      <c r="I24" s="164"/>
      <c r="J24" s="164"/>
      <c r="K24" s="164"/>
      <c r="L24" s="164"/>
      <c r="M24" s="164"/>
      <c r="N24" s="164"/>
      <c r="O24" s="164"/>
      <c r="P24" s="164"/>
      <c r="Q24" s="164"/>
      <c r="R24" s="162"/>
      <c r="S24" s="162"/>
      <c r="T24" s="162"/>
      <c r="U24" s="162"/>
      <c r="V24" s="162"/>
      <c r="W24" s="162"/>
      <c r="X24" s="162"/>
      <c r="Y24" s="162"/>
      <c r="Z24" s="162"/>
      <c r="AA24" s="162"/>
      <c r="AB24" s="162"/>
      <c r="AC24" s="162"/>
      <c r="AD24" s="162"/>
      <c r="AE24" s="162"/>
      <c r="AF24" s="162"/>
      <c r="AG24" s="162"/>
      <c r="AH24" s="162"/>
      <c r="AI24" s="162"/>
      <c r="AJ24" s="162"/>
      <c r="AK24" s="162"/>
      <c r="AL24" s="162"/>
    </row>
    <row r="25" spans="1:38" hidden="1" x14ac:dyDescent="0.2">
      <c r="A25" s="162"/>
      <c r="B25" s="163" t="s">
        <v>23</v>
      </c>
      <c r="C25" s="163" t="s">
        <v>24</v>
      </c>
      <c r="D25" s="164"/>
      <c r="E25" s="164"/>
      <c r="F25" s="164"/>
      <c r="G25" s="164"/>
      <c r="H25" s="164"/>
      <c r="I25" s="164"/>
      <c r="J25" s="164"/>
      <c r="K25" s="164"/>
      <c r="L25" s="164"/>
      <c r="M25" s="164"/>
      <c r="N25" s="164"/>
      <c r="O25" s="164"/>
      <c r="P25" s="164"/>
      <c r="Q25" s="164"/>
      <c r="R25" s="162"/>
      <c r="S25" s="162"/>
      <c r="T25" s="162"/>
      <c r="U25" s="162"/>
      <c r="V25" s="162"/>
      <c r="W25" s="162"/>
      <c r="X25" s="162"/>
      <c r="Y25" s="162"/>
      <c r="Z25" s="162"/>
      <c r="AA25" s="162"/>
      <c r="AB25" s="162"/>
      <c r="AC25" s="162"/>
      <c r="AD25" s="162"/>
      <c r="AE25" s="162"/>
      <c r="AF25" s="162"/>
      <c r="AG25" s="162"/>
      <c r="AH25" s="162"/>
      <c r="AI25" s="162"/>
      <c r="AJ25" s="162"/>
      <c r="AK25" s="162"/>
      <c r="AL25" s="162"/>
    </row>
    <row r="26" spans="1:38" hidden="1" x14ac:dyDescent="0.2">
      <c r="A26" s="162"/>
      <c r="B26" s="162" t="s">
        <v>25</v>
      </c>
      <c r="C26" s="162" t="s">
        <v>26</v>
      </c>
      <c r="D26" s="162"/>
      <c r="E26" s="162"/>
      <c r="F26" s="162"/>
      <c r="G26" s="162"/>
      <c r="H26" s="162"/>
      <c r="I26" s="162"/>
      <c r="J26" s="162"/>
      <c r="K26" s="162"/>
      <c r="L26" s="162"/>
      <c r="M26" s="162"/>
      <c r="N26" s="162"/>
      <c r="O26" s="162"/>
      <c r="P26" s="162"/>
      <c r="Q26" s="162"/>
      <c r="R26" s="162"/>
      <c r="S26" s="162"/>
      <c r="T26" s="162"/>
      <c r="U26" s="162"/>
      <c r="V26" s="162"/>
      <c r="W26" s="162"/>
      <c r="X26" s="162"/>
      <c r="Y26" s="162"/>
      <c r="Z26" s="162"/>
      <c r="AA26" s="162"/>
      <c r="AB26" s="162"/>
      <c r="AC26" s="162"/>
      <c r="AD26" s="162"/>
      <c r="AE26" s="162"/>
      <c r="AF26" s="162"/>
      <c r="AG26" s="162"/>
      <c r="AH26" s="162"/>
      <c r="AI26" s="162"/>
      <c r="AJ26" s="162"/>
      <c r="AK26" s="162"/>
      <c r="AL26" s="162"/>
    </row>
    <row r="27" spans="1:38" hidden="1" x14ac:dyDescent="0.2">
      <c r="A27" s="162"/>
      <c r="B27" s="162" t="s">
        <v>27</v>
      </c>
      <c r="C27" s="162" t="s">
        <v>28</v>
      </c>
      <c r="D27" s="162"/>
      <c r="E27" s="162"/>
      <c r="F27" s="162"/>
      <c r="G27" s="162"/>
      <c r="H27" s="162"/>
      <c r="I27" s="162"/>
      <c r="J27" s="162"/>
      <c r="K27" s="162"/>
      <c r="L27" s="162"/>
      <c r="M27" s="162"/>
      <c r="N27" s="162"/>
      <c r="O27" s="162"/>
      <c r="P27" s="162"/>
      <c r="Q27" s="162"/>
      <c r="R27" s="162"/>
      <c r="S27" s="162"/>
      <c r="T27" s="162"/>
      <c r="U27" s="162"/>
      <c r="V27" s="162"/>
      <c r="W27" s="162"/>
      <c r="X27" s="162"/>
      <c r="Y27" s="162"/>
      <c r="Z27" s="162"/>
      <c r="AA27" s="162"/>
      <c r="AB27" s="162"/>
      <c r="AC27" s="162"/>
      <c r="AD27" s="162"/>
      <c r="AE27" s="162"/>
      <c r="AF27" s="162"/>
      <c r="AG27" s="162"/>
      <c r="AH27" s="162"/>
      <c r="AI27" s="162"/>
      <c r="AJ27" s="162"/>
      <c r="AK27" s="162"/>
      <c r="AL27" s="162"/>
    </row>
    <row r="28" spans="1:38" hidden="1" x14ac:dyDescent="0.2">
      <c r="A28" s="162"/>
      <c r="B28" s="162" t="s">
        <v>29</v>
      </c>
      <c r="C28" s="162" t="s">
        <v>30</v>
      </c>
      <c r="D28" s="162"/>
      <c r="E28" s="162"/>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2"/>
      <c r="AL28" s="162"/>
    </row>
    <row r="29" spans="1:38" hidden="1" x14ac:dyDescent="0.2">
      <c r="A29" s="162"/>
      <c r="B29" s="162" t="s">
        <v>31</v>
      </c>
      <c r="C29" s="162" t="s">
        <v>32</v>
      </c>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c r="AE29" s="162"/>
      <c r="AF29" s="162"/>
      <c r="AG29" s="162"/>
      <c r="AH29" s="162"/>
      <c r="AI29" s="162"/>
      <c r="AJ29" s="162"/>
      <c r="AK29" s="162"/>
      <c r="AL29" s="162"/>
    </row>
    <row r="30" spans="1:38" hidden="1" x14ac:dyDescent="0.2">
      <c r="A30" s="162"/>
      <c r="B30" s="162" t="s">
        <v>33</v>
      </c>
      <c r="C30" s="162" t="s">
        <v>34</v>
      </c>
      <c r="D30" s="162"/>
      <c r="E30" s="162"/>
      <c r="F30" s="162"/>
      <c r="G30" s="162"/>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c r="AE30" s="162"/>
      <c r="AF30" s="162"/>
      <c r="AG30" s="162"/>
      <c r="AH30" s="162"/>
      <c r="AI30" s="162"/>
      <c r="AJ30" s="162"/>
      <c r="AK30" s="162"/>
      <c r="AL30" s="162"/>
    </row>
    <row r="31" spans="1:38" hidden="1" x14ac:dyDescent="0.2">
      <c r="A31" s="162"/>
      <c r="B31" s="162" t="s">
        <v>35</v>
      </c>
      <c r="C31" s="162" t="s">
        <v>36</v>
      </c>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row>
    <row r="32" spans="1:38" hidden="1" x14ac:dyDescent="0.2">
      <c r="A32" s="162"/>
      <c r="B32" s="162" t="s">
        <v>37</v>
      </c>
      <c r="C32" s="162" t="s">
        <v>6</v>
      </c>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62"/>
    </row>
    <row r="33" spans="1:38" hidden="1" x14ac:dyDescent="0.2">
      <c r="A33" s="162"/>
      <c r="B33" s="162" t="s">
        <v>38</v>
      </c>
      <c r="C33" s="162" t="s">
        <v>39</v>
      </c>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row>
    <row r="34" spans="1:38" hidden="1" x14ac:dyDescent="0.2">
      <c r="A34" s="162"/>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row>
    <row r="35" spans="1:38" hidden="1" x14ac:dyDescent="0.2">
      <c r="A35" s="162"/>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row>
    <row r="36" spans="1:38" hidden="1" x14ac:dyDescent="0.2">
      <c r="A36" s="162"/>
      <c r="B36" s="163" t="s">
        <v>8</v>
      </c>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row>
    <row r="37" spans="1:38" hidden="1" x14ac:dyDescent="0.2">
      <c r="A37" s="162"/>
      <c r="B37" s="163" t="s">
        <v>40</v>
      </c>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row>
    <row r="38" spans="1:38" hidden="1" x14ac:dyDescent="0.2">
      <c r="A38" s="162"/>
      <c r="B38" s="163" t="s">
        <v>41</v>
      </c>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row>
    <row r="39" spans="1:38" hidden="1" x14ac:dyDescent="0.2">
      <c r="A39" s="162"/>
      <c r="B39" s="163"/>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row>
    <row r="40" spans="1:38" hidden="1" x14ac:dyDescent="0.2">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row>
    <row r="41" spans="1:38" hidden="1" x14ac:dyDescent="0.2">
      <c r="A41" s="162"/>
      <c r="B41" s="162"/>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62"/>
      <c r="AK41" s="162"/>
      <c r="AL41" s="162"/>
    </row>
    <row r="42" spans="1:38" hidden="1" x14ac:dyDescent="0.2">
      <c r="A42" s="162"/>
      <c r="B42" s="162"/>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row>
    <row r="43" spans="1:38" hidden="1" x14ac:dyDescent="0.2">
      <c r="A43" s="162"/>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row>
    <row r="44" spans="1:38" hidden="1" x14ac:dyDescent="0.2">
      <c r="A44" s="162"/>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row>
    <row r="45" spans="1:38" hidden="1" x14ac:dyDescent="0.2">
      <c r="A45" s="162"/>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row>
    <row r="46" spans="1:38" hidden="1" x14ac:dyDescent="0.2">
      <c r="A46" s="162"/>
      <c r="B46" s="162"/>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row>
    <row r="47" spans="1:38" hidden="1" x14ac:dyDescent="0.2">
      <c r="A47" s="162"/>
      <c r="B47" s="162"/>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row>
    <row r="48" spans="1:38" hidden="1" x14ac:dyDescent="0.2">
      <c r="A48" s="162"/>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row>
    <row r="49" spans="1:38" hidden="1" x14ac:dyDescent="0.2">
      <c r="A49" s="162"/>
      <c r="B49" s="162"/>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row>
    <row r="50" spans="1:38" hidden="1" x14ac:dyDescent="0.2">
      <c r="A50" s="162"/>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row>
    <row r="51" spans="1:38" hidden="1" x14ac:dyDescent="0.2">
      <c r="A51" s="162"/>
      <c r="B51" s="162"/>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row>
    <row r="52" spans="1:38" hidden="1" x14ac:dyDescent="0.2">
      <c r="A52" s="162"/>
      <c r="B52" s="162"/>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row>
    <row r="53" spans="1:38" hidden="1" x14ac:dyDescent="0.2">
      <c r="A53" s="162"/>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row>
    <row r="54" spans="1:38" hidden="1" x14ac:dyDescent="0.2">
      <c r="A54" s="162"/>
      <c r="B54" s="16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162"/>
      <c r="AD54" s="162"/>
      <c r="AE54" s="162"/>
      <c r="AF54" s="162"/>
      <c r="AG54" s="162"/>
      <c r="AH54" s="162"/>
      <c r="AI54" s="162"/>
      <c r="AJ54" s="162"/>
      <c r="AK54" s="162"/>
      <c r="AL54" s="162"/>
    </row>
    <row r="55" spans="1:38" hidden="1" x14ac:dyDescent="0.2">
      <c r="A55" s="162"/>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c r="AL55" s="162"/>
    </row>
    <row r="56" spans="1:38" hidden="1" x14ac:dyDescent="0.2">
      <c r="A56" s="162"/>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row>
    <row r="57" spans="1:38" hidden="1" x14ac:dyDescent="0.2">
      <c r="A57" s="162"/>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2"/>
    </row>
    <row r="58" spans="1:38" hidden="1" x14ac:dyDescent="0.2">
      <c r="A58" s="162"/>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row>
    <row r="59" spans="1:38" hidden="1" x14ac:dyDescent="0.2">
      <c r="A59" s="162"/>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c r="AL59" s="162"/>
    </row>
    <row r="60" spans="1:38" hidden="1" x14ac:dyDescent="0.2">
      <c r="A60" s="162"/>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c r="AL60" s="162"/>
    </row>
    <row r="61" spans="1:38" hidden="1" x14ac:dyDescent="0.2">
      <c r="A61" s="162"/>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c r="AL61" s="162"/>
    </row>
    <row r="62" spans="1:38" hidden="1" x14ac:dyDescent="0.2">
      <c r="A62" s="162"/>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c r="AL62" s="162"/>
    </row>
    <row r="63" spans="1:38" hidden="1" x14ac:dyDescent="0.2">
      <c r="A63" s="162"/>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row>
    <row r="64" spans="1:38" hidden="1" x14ac:dyDescent="0.2">
      <c r="A64" s="162"/>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c r="AI64" s="162"/>
      <c r="AJ64" s="162"/>
      <c r="AK64" s="162"/>
      <c r="AL64" s="162"/>
    </row>
    <row r="65" spans="1:38" hidden="1" x14ac:dyDescent="0.2">
      <c r="A65" s="162"/>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row>
    <row r="66" spans="1:38" hidden="1" x14ac:dyDescent="0.2">
      <c r="A66" s="162"/>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row>
    <row r="67" spans="1:38" hidden="1" x14ac:dyDescent="0.2">
      <c r="A67" s="162"/>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row>
    <row r="68" spans="1:38" hidden="1" x14ac:dyDescent="0.2">
      <c r="A68" s="162"/>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row>
    <row r="69" spans="1:38" hidden="1" x14ac:dyDescent="0.2">
      <c r="A69" s="162"/>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row>
    <row r="70" spans="1:38" hidden="1" x14ac:dyDescent="0.2">
      <c r="A70" s="162"/>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row>
    <row r="71" spans="1:38" hidden="1" x14ac:dyDescent="0.2">
      <c r="A71" s="162"/>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row>
    <row r="72" spans="1:38" hidden="1" x14ac:dyDescent="0.2">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row>
    <row r="73" spans="1:38" hidden="1" x14ac:dyDescent="0.2">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row>
    <row r="74" spans="1:38" hidden="1" x14ac:dyDescent="0.2">
      <c r="A74" s="162"/>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c r="AI74" s="162"/>
      <c r="AJ74" s="162"/>
      <c r="AK74" s="162"/>
      <c r="AL74" s="162"/>
    </row>
    <row r="75" spans="1:38" hidden="1" x14ac:dyDescent="0.2">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2"/>
    </row>
    <row r="76" spans="1:38" hidden="1" x14ac:dyDescent="0.2">
      <c r="A76" s="162"/>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row>
    <row r="77" spans="1:38" hidden="1" x14ac:dyDescent="0.2">
      <c r="A77" s="162"/>
      <c r="B77" s="162"/>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row>
    <row r="78" spans="1:38" hidden="1" x14ac:dyDescent="0.2">
      <c r="A78" s="162"/>
      <c r="B78" s="162"/>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c r="AG78" s="162"/>
      <c r="AH78" s="162"/>
      <c r="AI78" s="162"/>
      <c r="AJ78" s="162"/>
      <c r="AK78" s="162"/>
      <c r="AL78" s="162"/>
    </row>
    <row r="79" spans="1:38" hidden="1" x14ac:dyDescent="0.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c r="AG79" s="162"/>
      <c r="AH79" s="162"/>
      <c r="AI79" s="162"/>
      <c r="AJ79" s="162"/>
      <c r="AK79" s="162"/>
      <c r="AL79" s="162"/>
    </row>
    <row r="80" spans="1:38" hidden="1" x14ac:dyDescent="0.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row>
    <row r="81" spans="1:38" hidden="1" x14ac:dyDescent="0.2">
      <c r="E81" s="162"/>
      <c r="F81" s="162"/>
      <c r="G81" s="162"/>
      <c r="H81" s="162"/>
      <c r="I81" s="162"/>
      <c r="J81" s="162"/>
      <c r="K81" s="162"/>
      <c r="L81" s="162"/>
      <c r="M81" s="162"/>
      <c r="N81" s="162"/>
      <c r="O81" s="162"/>
      <c r="P81" s="162"/>
      <c r="Q81" s="162"/>
      <c r="R81" s="162"/>
      <c r="S81" s="162"/>
      <c r="T81" s="162"/>
      <c r="U81" s="162"/>
      <c r="V81" s="162"/>
      <c r="W81" s="162"/>
      <c r="X81" s="162"/>
      <c r="Y81" s="162"/>
      <c r="Z81" s="162"/>
      <c r="AA81" s="162"/>
      <c r="AB81" s="162"/>
      <c r="AC81" s="162"/>
      <c r="AD81" s="162"/>
      <c r="AE81" s="162"/>
      <c r="AF81" s="162"/>
      <c r="AG81" s="162"/>
      <c r="AH81" s="162"/>
      <c r="AI81" s="162"/>
      <c r="AJ81" s="162"/>
      <c r="AK81" s="162"/>
      <c r="AL81" s="162"/>
    </row>
    <row r="82" spans="1:38" hidden="1" x14ac:dyDescent="0.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2"/>
      <c r="AG82" s="162"/>
      <c r="AH82" s="162"/>
      <c r="AI82" s="162"/>
      <c r="AJ82" s="162"/>
      <c r="AK82" s="162"/>
      <c r="AL82" s="162"/>
    </row>
    <row r="83" spans="1:38" hidden="1" x14ac:dyDescent="0.2">
      <c r="E83" s="162"/>
      <c r="F83" s="162"/>
      <c r="G83" s="162"/>
      <c r="H83" s="162"/>
      <c r="I83" s="162"/>
      <c r="J83" s="162"/>
      <c r="K83" s="162"/>
      <c r="L83" s="162"/>
      <c r="M83" s="162"/>
      <c r="N83" s="162"/>
      <c r="O83" s="162"/>
      <c r="P83" s="162"/>
      <c r="Q83" s="162"/>
      <c r="R83" s="162"/>
      <c r="S83" s="162"/>
      <c r="T83" s="162"/>
      <c r="U83" s="162"/>
      <c r="V83" s="162"/>
      <c r="W83" s="162"/>
      <c r="X83" s="162"/>
      <c r="Y83" s="162"/>
      <c r="Z83" s="162"/>
      <c r="AA83" s="162"/>
      <c r="AB83" s="162"/>
      <c r="AC83" s="162"/>
      <c r="AD83" s="162"/>
      <c r="AE83" s="162"/>
      <c r="AF83" s="162"/>
      <c r="AG83" s="162"/>
      <c r="AH83" s="162"/>
      <c r="AI83" s="162"/>
      <c r="AJ83" s="162"/>
      <c r="AK83" s="162"/>
      <c r="AL83" s="162"/>
    </row>
    <row r="84" spans="1:38" hidden="1" x14ac:dyDescent="0.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c r="AI84" s="162"/>
      <c r="AJ84" s="162"/>
      <c r="AK84" s="162"/>
      <c r="AL84" s="162"/>
    </row>
    <row r="85" spans="1:38" hidden="1" x14ac:dyDescent="0.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62"/>
      <c r="AJ85" s="162"/>
      <c r="AK85" s="162"/>
      <c r="AL85" s="162"/>
    </row>
    <row r="86" spans="1:38" hidden="1" x14ac:dyDescent="0.2">
      <c r="E86" s="162"/>
      <c r="F86" s="162"/>
      <c r="G86" s="162"/>
      <c r="H86" s="162"/>
      <c r="I86" s="162"/>
      <c r="J86" s="162"/>
      <c r="K86" s="162"/>
      <c r="L86" s="162"/>
      <c r="M86" s="162"/>
      <c r="N86" s="162"/>
      <c r="O86" s="162"/>
      <c r="P86" s="162"/>
      <c r="Q86" s="162"/>
      <c r="R86" s="162"/>
      <c r="S86" s="162"/>
      <c r="T86" s="162"/>
      <c r="U86" s="162"/>
      <c r="V86" s="162"/>
      <c r="W86" s="162"/>
      <c r="X86" s="162"/>
      <c r="Y86" s="162"/>
      <c r="Z86" s="162"/>
      <c r="AA86" s="162"/>
      <c r="AB86" s="162"/>
      <c r="AC86" s="162"/>
      <c r="AD86" s="162"/>
      <c r="AE86" s="162"/>
      <c r="AF86" s="162"/>
      <c r="AG86" s="162"/>
      <c r="AH86" s="162"/>
      <c r="AI86" s="162"/>
      <c r="AJ86" s="162"/>
      <c r="AK86" s="162"/>
      <c r="AL86" s="162"/>
    </row>
    <row r="87" spans="1:38" hidden="1" x14ac:dyDescent="0.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row>
    <row r="88" spans="1:38" hidden="1" x14ac:dyDescent="0.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row>
    <row r="89" spans="1:38" hidden="1" x14ac:dyDescent="0.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c r="AG89" s="162"/>
      <c r="AH89" s="162"/>
      <c r="AI89" s="162"/>
      <c r="AJ89" s="162"/>
      <c r="AK89" s="162"/>
      <c r="AL89" s="162"/>
    </row>
    <row r="90" spans="1:38" hidden="1" x14ac:dyDescent="0.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c r="AG90" s="162"/>
      <c r="AH90" s="162"/>
      <c r="AI90" s="162"/>
      <c r="AJ90" s="162"/>
      <c r="AK90" s="162"/>
      <c r="AL90" s="162"/>
    </row>
    <row r="91" spans="1:38" hidden="1" x14ac:dyDescent="0.2">
      <c r="E91" s="162"/>
      <c r="F91" s="162"/>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c r="AG91" s="162"/>
      <c r="AH91" s="162"/>
      <c r="AI91" s="162"/>
      <c r="AJ91" s="162"/>
      <c r="AK91" s="162"/>
      <c r="AL91" s="162"/>
    </row>
    <row r="92" spans="1:38" x14ac:dyDescent="0.2">
      <c r="A92" s="162"/>
      <c r="B92" s="162"/>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c r="AG92" s="162"/>
      <c r="AH92" s="162"/>
      <c r="AI92" s="162"/>
      <c r="AJ92" s="162"/>
      <c r="AK92" s="162"/>
      <c r="AL92" s="162"/>
    </row>
    <row r="93" spans="1:38" x14ac:dyDescent="0.2">
      <c r="A93" s="162"/>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row>
    <row r="94" spans="1:38" x14ac:dyDescent="0.2">
      <c r="A94" s="165"/>
      <c r="B94" s="165"/>
      <c r="C94" s="165"/>
      <c r="D94" s="165"/>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row>
    <row r="95" spans="1:38" x14ac:dyDescent="0.2">
      <c r="A95" s="164"/>
      <c r="B95" s="164"/>
      <c r="C95" s="164"/>
      <c r="D95" s="164"/>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row>
    <row r="96" spans="1:38" x14ac:dyDescent="0.2">
      <c r="A96" s="164"/>
      <c r="B96" s="164"/>
      <c r="C96" s="164"/>
      <c r="D96" s="164"/>
      <c r="E96" s="162"/>
      <c r="F96" s="162"/>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row>
    <row r="97" spans="1:38" x14ac:dyDescent="0.2">
      <c r="A97" s="162"/>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row>
    <row r="98" spans="1:38" x14ac:dyDescent="0.2">
      <c r="A98" s="162"/>
      <c r="B98" s="162"/>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62"/>
      <c r="AG98" s="162"/>
      <c r="AH98" s="162"/>
      <c r="AI98" s="162"/>
      <c r="AJ98" s="162"/>
      <c r="AK98" s="162"/>
      <c r="AL98" s="162"/>
    </row>
    <row r="99" spans="1:38" x14ac:dyDescent="0.2">
      <c r="A99" s="162"/>
      <c r="B99" s="162"/>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162"/>
      <c r="AI99" s="162"/>
      <c r="AJ99" s="162"/>
      <c r="AK99" s="162"/>
      <c r="AL99" s="162"/>
    </row>
    <row r="100" spans="1:38" x14ac:dyDescent="0.2">
      <c r="A100" s="162"/>
      <c r="B100" s="162"/>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2"/>
    </row>
    <row r="101" spans="1:38" x14ac:dyDescent="0.2">
      <c r="A101" s="162"/>
      <c r="B101" s="162"/>
      <c r="C101" s="162"/>
      <c r="D101" s="162"/>
      <c r="E101" s="162"/>
      <c r="F101" s="162"/>
      <c r="G101" s="162"/>
      <c r="H101" s="162"/>
      <c r="I101" s="162"/>
      <c r="J101" s="162"/>
      <c r="K101" s="162"/>
      <c r="L101" s="162"/>
      <c r="M101" s="162"/>
      <c r="N101" s="162"/>
      <c r="O101" s="162"/>
      <c r="P101" s="162"/>
      <c r="Q101" s="162"/>
      <c r="R101" s="162"/>
      <c r="S101" s="162"/>
      <c r="T101" s="162"/>
      <c r="U101" s="162"/>
      <c r="V101" s="162"/>
      <c r="W101" s="162"/>
      <c r="X101" s="162"/>
      <c r="Y101" s="162"/>
      <c r="Z101" s="162"/>
      <c r="AA101" s="162"/>
      <c r="AB101" s="162"/>
      <c r="AC101" s="162"/>
      <c r="AD101" s="162"/>
      <c r="AE101" s="162"/>
      <c r="AF101" s="162"/>
      <c r="AG101" s="162"/>
      <c r="AH101" s="162"/>
      <c r="AI101" s="162"/>
      <c r="AJ101" s="162"/>
      <c r="AK101" s="162"/>
      <c r="AL101" s="162"/>
    </row>
    <row r="102" spans="1:38" x14ac:dyDescent="0.2">
      <c r="A102" s="162"/>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2"/>
      <c r="AB102" s="162"/>
      <c r="AC102" s="162"/>
      <c r="AD102" s="162"/>
      <c r="AE102" s="162"/>
      <c r="AF102" s="162"/>
      <c r="AG102" s="162"/>
      <c r="AH102" s="162"/>
      <c r="AI102" s="162"/>
      <c r="AJ102" s="162"/>
      <c r="AK102" s="162"/>
      <c r="AL102" s="162"/>
    </row>
    <row r="103" spans="1:38" x14ac:dyDescent="0.2">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row>
    <row r="104" spans="1:38" x14ac:dyDescent="0.2">
      <c r="A104" s="162"/>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62"/>
      <c r="AK104" s="162"/>
      <c r="AL104" s="162"/>
    </row>
    <row r="105" spans="1:38" x14ac:dyDescent="0.2">
      <c r="A105" s="162"/>
      <c r="B105" s="162"/>
      <c r="C105" s="162"/>
      <c r="D105" s="162"/>
      <c r="E105" s="162"/>
      <c r="F105" s="162"/>
      <c r="G105" s="162"/>
      <c r="H105" s="162"/>
      <c r="I105" s="162"/>
      <c r="J105" s="162"/>
      <c r="K105" s="162"/>
      <c r="L105" s="162"/>
      <c r="M105" s="162"/>
      <c r="N105" s="162"/>
      <c r="O105" s="162"/>
      <c r="P105" s="162"/>
      <c r="Q105" s="162"/>
      <c r="R105" s="162"/>
      <c r="S105" s="162"/>
      <c r="T105" s="162"/>
      <c r="U105" s="162"/>
      <c r="V105" s="162"/>
      <c r="W105" s="162"/>
      <c r="X105" s="162"/>
      <c r="Y105" s="162"/>
      <c r="Z105" s="162"/>
      <c r="AA105" s="162"/>
      <c r="AB105" s="162"/>
      <c r="AC105" s="162"/>
      <c r="AD105" s="162"/>
      <c r="AE105" s="162"/>
      <c r="AF105" s="162"/>
      <c r="AG105" s="162"/>
      <c r="AH105" s="162"/>
      <c r="AI105" s="162"/>
      <c r="AJ105" s="162"/>
      <c r="AK105" s="162"/>
      <c r="AL105" s="162"/>
    </row>
    <row r="106" spans="1:38" x14ac:dyDescent="0.2">
      <c r="A106" s="162"/>
      <c r="B106" s="162"/>
      <c r="C106" s="162"/>
      <c r="D106" s="162"/>
      <c r="E106" s="162"/>
      <c r="F106" s="162"/>
      <c r="G106" s="162"/>
      <c r="H106" s="162"/>
      <c r="I106" s="162"/>
      <c r="J106" s="162"/>
      <c r="K106" s="162"/>
      <c r="L106" s="162"/>
      <c r="M106" s="162"/>
      <c r="N106" s="162"/>
      <c r="O106" s="162"/>
      <c r="P106" s="162"/>
      <c r="Q106" s="162"/>
      <c r="R106" s="162"/>
      <c r="S106" s="162"/>
      <c r="T106" s="162"/>
      <c r="U106" s="162"/>
      <c r="V106" s="162"/>
      <c r="W106" s="162"/>
      <c r="X106" s="162"/>
      <c r="Y106" s="162"/>
      <c r="Z106" s="162"/>
      <c r="AA106" s="162"/>
      <c r="AB106" s="162"/>
      <c r="AC106" s="162"/>
      <c r="AD106" s="162"/>
      <c r="AE106" s="162"/>
      <c r="AF106" s="162"/>
      <c r="AG106" s="162"/>
      <c r="AH106" s="162"/>
      <c r="AI106" s="162"/>
      <c r="AJ106" s="162"/>
      <c r="AK106" s="162"/>
      <c r="AL106" s="162"/>
    </row>
    <row r="107" spans="1:38" x14ac:dyDescent="0.2">
      <c r="A107" s="162"/>
      <c r="B107" s="162"/>
      <c r="C107" s="162"/>
      <c r="D107" s="162"/>
      <c r="E107" s="162"/>
      <c r="F107" s="162"/>
      <c r="G107" s="162"/>
      <c r="H107" s="162"/>
      <c r="I107" s="162"/>
      <c r="J107" s="162"/>
      <c r="K107" s="162"/>
      <c r="L107" s="162"/>
      <c r="M107" s="162"/>
      <c r="N107" s="162"/>
      <c r="O107" s="162"/>
      <c r="P107" s="162"/>
      <c r="Q107" s="162"/>
      <c r="R107" s="162"/>
      <c r="S107" s="162"/>
      <c r="T107" s="162"/>
      <c r="U107" s="162"/>
      <c r="V107" s="162"/>
      <c r="W107" s="162"/>
      <c r="X107" s="162"/>
      <c r="Y107" s="162"/>
      <c r="Z107" s="162"/>
      <c r="AA107" s="162"/>
      <c r="AB107" s="162"/>
      <c r="AC107" s="162"/>
      <c r="AD107" s="162"/>
      <c r="AE107" s="162"/>
      <c r="AF107" s="162"/>
      <c r="AG107" s="162"/>
      <c r="AH107" s="162"/>
      <c r="AI107" s="162"/>
      <c r="AJ107" s="162"/>
      <c r="AK107" s="162"/>
      <c r="AL107" s="162"/>
    </row>
    <row r="108" spans="1:38" x14ac:dyDescent="0.2">
      <c r="A108" s="162"/>
      <c r="B108" s="162"/>
      <c r="C108" s="162"/>
      <c r="D108" s="162"/>
      <c r="E108" s="162"/>
      <c r="F108" s="162"/>
      <c r="G108" s="162"/>
      <c r="H108" s="162"/>
      <c r="I108" s="162"/>
      <c r="J108" s="162"/>
      <c r="K108" s="162"/>
      <c r="L108" s="162"/>
      <c r="M108" s="162"/>
      <c r="N108" s="162"/>
      <c r="O108" s="162"/>
      <c r="P108" s="162"/>
      <c r="Q108" s="162"/>
      <c r="R108" s="162"/>
      <c r="S108" s="162"/>
      <c r="T108" s="162"/>
      <c r="U108" s="162"/>
      <c r="V108" s="162"/>
      <c r="W108" s="162"/>
      <c r="X108" s="162"/>
      <c r="Y108" s="162"/>
      <c r="Z108" s="162"/>
      <c r="AA108" s="162"/>
      <c r="AB108" s="162"/>
      <c r="AC108" s="162"/>
      <c r="AD108" s="162"/>
      <c r="AE108" s="162"/>
      <c r="AF108" s="162"/>
      <c r="AG108" s="162"/>
      <c r="AH108" s="162"/>
      <c r="AI108" s="162"/>
      <c r="AJ108" s="162"/>
      <c r="AK108" s="162"/>
      <c r="AL108" s="162"/>
    </row>
    <row r="109" spans="1:38" x14ac:dyDescent="0.2">
      <c r="A109" s="162"/>
      <c r="B109" s="162"/>
      <c r="C109" s="162"/>
      <c r="D109" s="162"/>
      <c r="E109" s="162"/>
      <c r="F109" s="162"/>
      <c r="G109" s="162"/>
      <c r="H109" s="162"/>
      <c r="I109" s="162"/>
      <c r="J109" s="162"/>
      <c r="K109" s="162"/>
      <c r="L109" s="162"/>
      <c r="M109" s="162"/>
      <c r="N109" s="162"/>
      <c r="O109" s="162"/>
      <c r="P109" s="162"/>
      <c r="Q109" s="162"/>
      <c r="R109" s="162"/>
      <c r="S109" s="162"/>
      <c r="T109" s="162"/>
      <c r="U109" s="162"/>
      <c r="V109" s="162"/>
      <c r="W109" s="162"/>
      <c r="X109" s="162"/>
      <c r="Y109" s="162"/>
      <c r="Z109" s="162"/>
      <c r="AA109" s="162"/>
      <c r="AB109" s="162"/>
      <c r="AC109" s="162"/>
      <c r="AD109" s="162"/>
      <c r="AE109" s="162"/>
      <c r="AF109" s="162"/>
      <c r="AG109" s="162"/>
      <c r="AH109" s="162"/>
      <c r="AI109" s="162"/>
      <c r="AJ109" s="162"/>
      <c r="AK109" s="162"/>
      <c r="AL109" s="162"/>
    </row>
    <row r="110" spans="1:38" x14ac:dyDescent="0.2">
      <c r="A110" s="162"/>
      <c r="B110" s="162"/>
      <c r="C110" s="162"/>
      <c r="D110" s="162"/>
      <c r="E110" s="162"/>
      <c r="F110" s="162"/>
      <c r="G110" s="162"/>
      <c r="H110" s="162"/>
      <c r="I110" s="162"/>
      <c r="J110" s="162"/>
      <c r="K110" s="162"/>
      <c r="L110" s="162"/>
      <c r="M110" s="162"/>
      <c r="N110" s="162"/>
      <c r="O110" s="162"/>
      <c r="P110" s="162"/>
      <c r="Q110" s="162"/>
      <c r="R110" s="162"/>
      <c r="S110" s="162"/>
      <c r="T110" s="162"/>
      <c r="U110" s="162"/>
      <c r="V110" s="162"/>
      <c r="W110" s="162"/>
      <c r="X110" s="162"/>
      <c r="Y110" s="162"/>
      <c r="Z110" s="162"/>
      <c r="AA110" s="162"/>
      <c r="AB110" s="162"/>
      <c r="AC110" s="162"/>
      <c r="AD110" s="162"/>
      <c r="AE110" s="162"/>
      <c r="AF110" s="162"/>
      <c r="AG110" s="162"/>
      <c r="AH110" s="162"/>
      <c r="AI110" s="162"/>
      <c r="AJ110" s="162"/>
      <c r="AK110" s="162"/>
      <c r="AL110" s="162"/>
    </row>
    <row r="111" spans="1:38" x14ac:dyDescent="0.2">
      <c r="A111" s="162"/>
      <c r="B111" s="162"/>
      <c r="C111" s="162"/>
      <c r="D111" s="162"/>
      <c r="E111" s="162"/>
      <c r="F111" s="162"/>
      <c r="G111" s="162"/>
      <c r="H111" s="162"/>
      <c r="I111" s="162"/>
      <c r="J111" s="162"/>
      <c r="K111" s="162"/>
      <c r="L111" s="162"/>
      <c r="M111" s="162"/>
      <c r="N111" s="162"/>
      <c r="O111" s="162"/>
      <c r="P111" s="162"/>
      <c r="Q111" s="162"/>
      <c r="R111" s="162"/>
      <c r="S111" s="162"/>
      <c r="T111" s="162"/>
      <c r="U111" s="162"/>
      <c r="V111" s="162"/>
      <c r="W111" s="162"/>
      <c r="X111" s="162"/>
      <c r="Y111" s="162"/>
      <c r="Z111" s="162"/>
      <c r="AA111" s="162"/>
      <c r="AB111" s="162"/>
      <c r="AC111" s="162"/>
      <c r="AD111" s="162"/>
      <c r="AE111" s="162"/>
      <c r="AF111" s="162"/>
      <c r="AG111" s="162"/>
      <c r="AH111" s="162"/>
      <c r="AI111" s="162"/>
      <c r="AJ111" s="162"/>
      <c r="AK111" s="162"/>
      <c r="AL111" s="162"/>
    </row>
    <row r="112" spans="1:38" x14ac:dyDescent="0.2">
      <c r="A112" s="162"/>
      <c r="B112" s="162"/>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c r="AA112" s="162"/>
      <c r="AB112" s="162"/>
      <c r="AC112" s="162"/>
      <c r="AD112" s="162"/>
      <c r="AE112" s="162"/>
      <c r="AF112" s="162"/>
      <c r="AG112" s="162"/>
      <c r="AH112" s="162"/>
      <c r="AI112" s="162"/>
      <c r="AJ112" s="162"/>
      <c r="AK112" s="162"/>
      <c r="AL112" s="162"/>
    </row>
    <row r="113" spans="1:38" x14ac:dyDescent="0.2">
      <c r="A113" s="162"/>
      <c r="B113" s="162"/>
      <c r="C113" s="162"/>
      <c r="D113" s="162"/>
      <c r="E113" s="162"/>
      <c r="F113" s="162"/>
      <c r="G113" s="162"/>
      <c r="H113" s="162"/>
      <c r="I113" s="162"/>
      <c r="J113" s="162"/>
      <c r="K113" s="162"/>
      <c r="L113" s="162"/>
      <c r="M113" s="162"/>
      <c r="N113" s="162"/>
      <c r="O113" s="162"/>
      <c r="P113" s="162"/>
      <c r="Q113" s="162"/>
      <c r="R113" s="162"/>
      <c r="S113" s="162"/>
      <c r="T113" s="162"/>
      <c r="U113" s="162"/>
      <c r="V113" s="162"/>
      <c r="W113" s="162"/>
      <c r="X113" s="162"/>
      <c r="Y113" s="162"/>
      <c r="Z113" s="162"/>
      <c r="AA113" s="162"/>
      <c r="AB113" s="162"/>
      <c r="AC113" s="162"/>
      <c r="AD113" s="162"/>
      <c r="AE113" s="162"/>
      <c r="AF113" s="162"/>
      <c r="AG113" s="162"/>
      <c r="AH113" s="162"/>
      <c r="AI113" s="162"/>
      <c r="AJ113" s="162"/>
      <c r="AK113" s="162"/>
      <c r="AL113" s="162"/>
    </row>
    <row r="114" spans="1:38" x14ac:dyDescent="0.2">
      <c r="A114" s="162"/>
      <c r="B114" s="162"/>
      <c r="C114" s="162"/>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c r="AA114" s="162"/>
      <c r="AB114" s="162"/>
      <c r="AC114" s="162"/>
      <c r="AD114" s="162"/>
      <c r="AE114" s="162"/>
      <c r="AF114" s="162"/>
      <c r="AG114" s="162"/>
      <c r="AH114" s="162"/>
      <c r="AI114" s="162"/>
      <c r="AJ114" s="162"/>
      <c r="AK114" s="162"/>
      <c r="AL114" s="162"/>
    </row>
    <row r="115" spans="1:38" x14ac:dyDescent="0.2">
      <c r="A115" s="162"/>
      <c r="B115" s="162"/>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62"/>
    </row>
    <row r="116" spans="1:38" x14ac:dyDescent="0.2">
      <c r="A116" s="162"/>
      <c r="B116" s="162"/>
      <c r="C116" s="162"/>
      <c r="D116" s="162"/>
      <c r="E116" s="162"/>
      <c r="F116" s="162"/>
      <c r="G116" s="162"/>
      <c r="H116" s="162"/>
      <c r="I116" s="162"/>
      <c r="J116" s="162"/>
      <c r="K116" s="162"/>
      <c r="L116" s="162"/>
      <c r="M116" s="162"/>
      <c r="N116" s="162"/>
      <c r="O116" s="162"/>
      <c r="P116" s="162"/>
      <c r="Q116" s="162"/>
      <c r="R116" s="162"/>
      <c r="S116" s="162"/>
      <c r="T116" s="162"/>
      <c r="U116" s="162"/>
      <c r="V116" s="162"/>
      <c r="W116" s="162"/>
      <c r="X116" s="162"/>
      <c r="Y116" s="162"/>
      <c r="Z116" s="162"/>
      <c r="AA116" s="162"/>
      <c r="AB116" s="162"/>
      <c r="AC116" s="162"/>
      <c r="AD116" s="162"/>
      <c r="AE116" s="162"/>
      <c r="AF116" s="162"/>
      <c r="AG116" s="162"/>
      <c r="AH116" s="162"/>
      <c r="AI116" s="162"/>
      <c r="AJ116" s="162"/>
      <c r="AK116" s="162"/>
      <c r="AL116" s="162"/>
    </row>
    <row r="117" spans="1:38" x14ac:dyDescent="0.2">
      <c r="A117" s="162"/>
      <c r="B117" s="162"/>
      <c r="C117" s="162"/>
      <c r="D117" s="162"/>
      <c r="E117" s="162"/>
      <c r="F117" s="162"/>
      <c r="G117" s="162"/>
      <c r="H117" s="162"/>
      <c r="I117" s="162"/>
      <c r="J117" s="162"/>
      <c r="K117" s="162"/>
      <c r="L117" s="162"/>
      <c r="M117" s="162"/>
      <c r="N117" s="162"/>
      <c r="O117" s="162"/>
      <c r="P117" s="162"/>
      <c r="Q117" s="162"/>
      <c r="R117" s="162"/>
      <c r="S117" s="162"/>
      <c r="T117" s="162"/>
      <c r="U117" s="162"/>
      <c r="V117" s="162"/>
      <c r="W117" s="162"/>
      <c r="X117" s="162"/>
      <c r="Y117" s="162"/>
      <c r="Z117" s="162"/>
      <c r="AA117" s="162"/>
      <c r="AB117" s="162"/>
      <c r="AC117" s="162"/>
      <c r="AD117" s="162"/>
      <c r="AE117" s="162"/>
      <c r="AF117" s="162"/>
      <c r="AG117" s="162"/>
      <c r="AH117" s="162"/>
      <c r="AI117" s="162"/>
      <c r="AJ117" s="162"/>
      <c r="AK117" s="162"/>
      <c r="AL117" s="162"/>
    </row>
    <row r="118" spans="1:38" x14ac:dyDescent="0.2">
      <c r="A118" s="162"/>
      <c r="B118" s="162"/>
      <c r="C118" s="162"/>
      <c r="D118" s="162"/>
      <c r="E118" s="162"/>
      <c r="F118" s="162"/>
      <c r="G118" s="162"/>
      <c r="H118" s="162"/>
      <c r="I118" s="162"/>
      <c r="J118" s="162"/>
      <c r="K118" s="162"/>
      <c r="L118" s="162"/>
      <c r="M118" s="162"/>
      <c r="N118" s="162"/>
      <c r="O118" s="162"/>
      <c r="P118" s="162"/>
      <c r="Q118" s="162"/>
      <c r="R118" s="162"/>
      <c r="S118" s="162"/>
      <c r="T118" s="162"/>
      <c r="U118" s="162"/>
      <c r="V118" s="162"/>
      <c r="W118" s="162"/>
      <c r="X118" s="162"/>
      <c r="Y118" s="162"/>
      <c r="Z118" s="162"/>
      <c r="AA118" s="162"/>
      <c r="AB118" s="162"/>
      <c r="AC118" s="162"/>
      <c r="AD118" s="162"/>
      <c r="AE118" s="162"/>
      <c r="AF118" s="162"/>
      <c r="AG118" s="162"/>
      <c r="AH118" s="162"/>
      <c r="AI118" s="162"/>
      <c r="AJ118" s="162"/>
      <c r="AK118" s="162"/>
      <c r="AL118" s="162"/>
    </row>
    <row r="119" spans="1:38" x14ac:dyDescent="0.2">
      <c r="A119" s="162"/>
      <c r="B119" s="162"/>
      <c r="C119" s="162"/>
      <c r="D119" s="162"/>
      <c r="E119" s="162"/>
      <c r="F119" s="162"/>
      <c r="G119" s="162"/>
      <c r="H119" s="162"/>
      <c r="I119" s="162"/>
      <c r="J119" s="162"/>
      <c r="K119" s="162"/>
      <c r="L119" s="162"/>
      <c r="M119" s="162"/>
      <c r="N119" s="162"/>
      <c r="O119" s="162"/>
      <c r="P119" s="162"/>
      <c r="Q119" s="162"/>
      <c r="R119" s="162"/>
      <c r="S119" s="162"/>
      <c r="T119" s="162"/>
      <c r="U119" s="162"/>
      <c r="V119" s="162"/>
      <c r="W119" s="162"/>
      <c r="X119" s="162"/>
      <c r="Y119" s="162"/>
      <c r="Z119" s="162"/>
      <c r="AA119" s="162"/>
      <c r="AB119" s="162"/>
      <c r="AC119" s="162"/>
      <c r="AD119" s="162"/>
      <c r="AE119" s="162"/>
      <c r="AF119" s="162"/>
      <c r="AG119" s="162"/>
      <c r="AH119" s="162"/>
      <c r="AI119" s="162"/>
      <c r="AJ119" s="162"/>
      <c r="AK119" s="162"/>
      <c r="AL119" s="162"/>
    </row>
    <row r="120" spans="1:38" x14ac:dyDescent="0.2">
      <c r="A120" s="162"/>
      <c r="B120" s="162"/>
      <c r="C120" s="162"/>
      <c r="D120" s="162"/>
      <c r="E120" s="162"/>
      <c r="F120" s="162"/>
      <c r="G120" s="162"/>
      <c r="H120" s="162"/>
      <c r="I120" s="162"/>
      <c r="J120" s="162"/>
      <c r="K120" s="162"/>
      <c r="L120" s="162"/>
      <c r="M120" s="162"/>
      <c r="N120" s="162"/>
      <c r="O120" s="162"/>
      <c r="P120" s="162"/>
      <c r="Q120" s="162"/>
      <c r="R120" s="162"/>
      <c r="S120" s="162"/>
      <c r="T120" s="162"/>
      <c r="U120" s="162"/>
      <c r="V120" s="162"/>
      <c r="W120" s="162"/>
      <c r="X120" s="162"/>
      <c r="Y120" s="162"/>
      <c r="Z120" s="162"/>
      <c r="AA120" s="162"/>
      <c r="AB120" s="162"/>
      <c r="AC120" s="162"/>
      <c r="AD120" s="162"/>
      <c r="AE120" s="162"/>
      <c r="AF120" s="162"/>
      <c r="AG120" s="162"/>
      <c r="AH120" s="162"/>
      <c r="AI120" s="162"/>
      <c r="AJ120" s="162"/>
      <c r="AK120" s="162"/>
      <c r="AL120" s="162"/>
    </row>
    <row r="121" spans="1:38" x14ac:dyDescent="0.2">
      <c r="A121" s="162"/>
      <c r="B121" s="162"/>
      <c r="C121" s="162"/>
      <c r="D121" s="162"/>
      <c r="E121" s="162"/>
      <c r="F121" s="162"/>
      <c r="G121" s="162"/>
      <c r="H121" s="162"/>
      <c r="I121" s="162"/>
      <c r="J121" s="162"/>
      <c r="K121" s="162"/>
      <c r="L121" s="162"/>
      <c r="M121" s="162"/>
      <c r="N121" s="162"/>
      <c r="O121" s="162"/>
      <c r="P121" s="162"/>
      <c r="Q121" s="162"/>
      <c r="R121" s="162"/>
      <c r="S121" s="162"/>
      <c r="T121" s="162"/>
      <c r="U121" s="162"/>
      <c r="V121" s="162"/>
      <c r="W121" s="162"/>
      <c r="X121" s="162"/>
      <c r="Y121" s="162"/>
      <c r="Z121" s="162"/>
      <c r="AA121" s="162"/>
      <c r="AB121" s="162"/>
      <c r="AC121" s="162"/>
      <c r="AD121" s="162"/>
      <c r="AE121" s="162"/>
      <c r="AF121" s="162"/>
      <c r="AG121" s="162"/>
      <c r="AH121" s="162"/>
      <c r="AI121" s="162"/>
      <c r="AJ121" s="162"/>
      <c r="AK121" s="162"/>
      <c r="AL121" s="162"/>
    </row>
    <row r="122" spans="1:38" x14ac:dyDescent="0.2">
      <c r="A122" s="162"/>
      <c r="B122" s="162"/>
      <c r="C122" s="162"/>
      <c r="D122" s="162"/>
      <c r="E122" s="162"/>
      <c r="F122" s="162"/>
      <c r="G122" s="162"/>
      <c r="H122" s="162"/>
      <c r="I122" s="162"/>
      <c r="J122" s="162"/>
      <c r="K122" s="162"/>
      <c r="L122" s="162"/>
      <c r="M122" s="162"/>
      <c r="N122" s="162"/>
      <c r="O122" s="162"/>
      <c r="P122" s="162"/>
      <c r="Q122" s="162"/>
      <c r="R122" s="162"/>
      <c r="S122" s="162"/>
      <c r="T122" s="162"/>
      <c r="U122" s="162"/>
      <c r="V122" s="162"/>
      <c r="W122" s="162"/>
      <c r="X122" s="162"/>
      <c r="Y122" s="162"/>
      <c r="Z122" s="162"/>
      <c r="AA122" s="162"/>
      <c r="AB122" s="162"/>
      <c r="AC122" s="162"/>
      <c r="AD122" s="162"/>
      <c r="AE122" s="162"/>
      <c r="AF122" s="162"/>
      <c r="AG122" s="162"/>
      <c r="AH122" s="162"/>
      <c r="AI122" s="162"/>
      <c r="AJ122" s="162"/>
      <c r="AK122" s="162"/>
      <c r="AL122" s="162"/>
    </row>
    <row r="123" spans="1:38" x14ac:dyDescent="0.2">
      <c r="A123" s="162"/>
      <c r="B123" s="162"/>
      <c r="C123" s="162"/>
      <c r="D123" s="162"/>
      <c r="E123" s="162"/>
      <c r="F123" s="162"/>
      <c r="G123" s="162"/>
      <c r="H123" s="162"/>
      <c r="I123" s="162"/>
      <c r="J123" s="162"/>
      <c r="K123" s="162"/>
      <c r="L123" s="162"/>
      <c r="M123" s="162"/>
      <c r="N123" s="162"/>
      <c r="O123" s="162"/>
      <c r="P123" s="162"/>
      <c r="Q123" s="162"/>
      <c r="R123" s="162"/>
      <c r="S123" s="162"/>
      <c r="T123" s="162"/>
      <c r="U123" s="162"/>
      <c r="V123" s="162"/>
      <c r="W123" s="162"/>
      <c r="X123" s="162"/>
      <c r="Y123" s="162"/>
      <c r="Z123" s="162"/>
      <c r="AA123" s="162"/>
      <c r="AB123" s="162"/>
      <c r="AC123" s="162"/>
      <c r="AD123" s="162"/>
      <c r="AE123" s="162"/>
      <c r="AF123" s="162"/>
      <c r="AG123" s="162"/>
      <c r="AH123" s="162"/>
      <c r="AI123" s="162"/>
      <c r="AJ123" s="162"/>
      <c r="AK123" s="162"/>
      <c r="AL123" s="162"/>
    </row>
    <row r="124" spans="1:38" x14ac:dyDescent="0.2">
      <c r="A124" s="162"/>
      <c r="B124" s="162"/>
      <c r="C124" s="162"/>
      <c r="D124" s="162"/>
      <c r="E124" s="162"/>
      <c r="F124" s="162"/>
      <c r="G124" s="162"/>
      <c r="H124" s="162"/>
      <c r="I124" s="162"/>
      <c r="J124" s="162"/>
      <c r="K124" s="162"/>
      <c r="L124" s="162"/>
      <c r="M124" s="162"/>
      <c r="N124" s="162"/>
      <c r="O124" s="162"/>
      <c r="P124" s="162"/>
      <c r="Q124" s="162"/>
      <c r="R124" s="162"/>
      <c r="S124" s="162"/>
      <c r="T124" s="162"/>
      <c r="U124" s="162"/>
      <c r="V124" s="162"/>
      <c r="W124" s="162"/>
      <c r="X124" s="162"/>
      <c r="Y124" s="162"/>
      <c r="Z124" s="162"/>
      <c r="AA124" s="162"/>
      <c r="AB124" s="162"/>
      <c r="AC124" s="162"/>
      <c r="AD124" s="162"/>
      <c r="AE124" s="162"/>
      <c r="AF124" s="162"/>
      <c r="AG124" s="162"/>
      <c r="AH124" s="162"/>
      <c r="AI124" s="162"/>
      <c r="AJ124" s="162"/>
      <c r="AK124" s="162"/>
      <c r="AL124" s="162"/>
    </row>
    <row r="125" spans="1:38" x14ac:dyDescent="0.2">
      <c r="A125" s="162"/>
      <c r="B125" s="162"/>
      <c r="C125" s="162"/>
      <c r="D125" s="162"/>
      <c r="E125" s="162"/>
      <c r="F125" s="162"/>
      <c r="G125" s="162"/>
      <c r="H125" s="162"/>
      <c r="I125" s="162"/>
      <c r="J125" s="162"/>
      <c r="K125" s="162"/>
      <c r="L125" s="162"/>
      <c r="M125" s="162"/>
      <c r="N125" s="162"/>
      <c r="O125" s="162"/>
      <c r="P125" s="162"/>
      <c r="Q125" s="162"/>
      <c r="R125" s="162"/>
      <c r="S125" s="162"/>
      <c r="T125" s="162"/>
      <c r="U125" s="162"/>
      <c r="V125" s="162"/>
      <c r="W125" s="162"/>
      <c r="X125" s="162"/>
      <c r="Y125" s="162"/>
      <c r="Z125" s="162"/>
      <c r="AA125" s="162"/>
      <c r="AB125" s="162"/>
      <c r="AC125" s="162"/>
      <c r="AD125" s="162"/>
      <c r="AE125" s="162"/>
      <c r="AF125" s="162"/>
      <c r="AG125" s="162"/>
      <c r="AH125" s="162"/>
      <c r="AI125" s="162"/>
      <c r="AJ125" s="162"/>
      <c r="AK125" s="162"/>
      <c r="AL125" s="162"/>
    </row>
    <row r="126" spans="1:38" x14ac:dyDescent="0.2">
      <c r="A126" s="162"/>
      <c r="B126" s="162"/>
      <c r="C126" s="162"/>
      <c r="D126" s="162"/>
      <c r="E126" s="162"/>
      <c r="F126" s="162"/>
      <c r="G126" s="162"/>
      <c r="H126" s="162"/>
      <c r="I126" s="162"/>
      <c r="J126" s="162"/>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row>
    <row r="127" spans="1:38" x14ac:dyDescent="0.2">
      <c r="A127" s="162"/>
      <c r="B127" s="162"/>
      <c r="C127" s="162"/>
      <c r="D127" s="162"/>
      <c r="E127" s="162"/>
      <c r="F127" s="162"/>
      <c r="G127" s="162"/>
      <c r="H127" s="162"/>
      <c r="I127" s="162"/>
      <c r="J127" s="162"/>
      <c r="K127" s="162"/>
      <c r="L127" s="162"/>
      <c r="M127" s="162"/>
      <c r="N127" s="162"/>
      <c r="O127" s="162"/>
      <c r="P127" s="162"/>
      <c r="Q127" s="162"/>
      <c r="R127" s="162"/>
      <c r="S127" s="162"/>
      <c r="T127" s="162"/>
      <c r="U127" s="162"/>
      <c r="V127" s="162"/>
      <c r="W127" s="162"/>
      <c r="X127" s="162"/>
      <c r="Y127" s="162"/>
      <c r="Z127" s="162"/>
      <c r="AA127" s="162"/>
      <c r="AB127" s="162"/>
      <c r="AC127" s="162"/>
      <c r="AD127" s="162"/>
      <c r="AE127" s="162"/>
      <c r="AF127" s="162"/>
      <c r="AG127" s="162"/>
      <c r="AH127" s="162"/>
      <c r="AI127" s="162"/>
      <c r="AJ127" s="162"/>
      <c r="AK127" s="162"/>
      <c r="AL127" s="162"/>
    </row>
    <row r="128" spans="1:38" x14ac:dyDescent="0.2">
      <c r="A128" s="162"/>
      <c r="B128" s="162"/>
      <c r="C128" s="162"/>
      <c r="D128" s="162"/>
      <c r="E128" s="162"/>
      <c r="F128" s="162"/>
      <c r="G128" s="162"/>
      <c r="H128" s="162"/>
      <c r="I128" s="162"/>
      <c r="J128" s="162"/>
      <c r="K128" s="162"/>
      <c r="L128" s="162"/>
      <c r="M128" s="162"/>
      <c r="N128" s="162"/>
      <c r="O128" s="162"/>
      <c r="P128" s="162"/>
      <c r="Q128" s="162"/>
      <c r="R128" s="162"/>
      <c r="S128" s="162"/>
      <c r="T128" s="162"/>
      <c r="U128" s="162"/>
      <c r="V128" s="162"/>
      <c r="W128" s="162"/>
      <c r="X128" s="162"/>
      <c r="Y128" s="162"/>
      <c r="Z128" s="162"/>
      <c r="AA128" s="162"/>
      <c r="AB128" s="162"/>
      <c r="AC128" s="162"/>
      <c r="AD128" s="162"/>
      <c r="AE128" s="162"/>
      <c r="AF128" s="162"/>
      <c r="AG128" s="162"/>
      <c r="AH128" s="162"/>
      <c r="AI128" s="162"/>
      <c r="AJ128" s="162"/>
      <c r="AK128" s="162"/>
      <c r="AL128" s="162"/>
    </row>
    <row r="129" spans="1:38" x14ac:dyDescent="0.2">
      <c r="A129" s="162"/>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row>
    <row r="130" spans="1:38" x14ac:dyDescent="0.2">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row>
    <row r="131" spans="1:38" x14ac:dyDescent="0.2">
      <c r="E131" s="162"/>
      <c r="F131" s="162"/>
      <c r="G131" s="162"/>
      <c r="H131" s="162"/>
      <c r="I131" s="162"/>
      <c r="J131" s="162"/>
      <c r="K131" s="162"/>
      <c r="L131" s="162"/>
      <c r="M131" s="162"/>
      <c r="N131" s="162"/>
      <c r="O131" s="162"/>
      <c r="P131" s="162"/>
      <c r="Q131" s="162"/>
      <c r="R131" s="162"/>
      <c r="S131" s="162"/>
      <c r="T131" s="162"/>
      <c r="U131" s="162"/>
      <c r="V131" s="162"/>
      <c r="W131" s="162"/>
      <c r="X131" s="162"/>
      <c r="Y131" s="162"/>
      <c r="Z131" s="162"/>
      <c r="AA131" s="162"/>
      <c r="AB131" s="162"/>
      <c r="AC131" s="162"/>
      <c r="AD131" s="162"/>
      <c r="AE131" s="162"/>
      <c r="AF131" s="162"/>
      <c r="AG131" s="162"/>
      <c r="AH131" s="162"/>
      <c r="AI131" s="162"/>
      <c r="AJ131" s="162"/>
      <c r="AK131" s="162"/>
      <c r="AL131" s="162"/>
    </row>
    <row r="132" spans="1:38" x14ac:dyDescent="0.2">
      <c r="E132" s="162"/>
      <c r="F132" s="162"/>
      <c r="G132" s="162"/>
      <c r="H132" s="162"/>
      <c r="I132" s="162"/>
      <c r="J132" s="162"/>
      <c r="K132" s="162"/>
      <c r="L132" s="162"/>
      <c r="M132" s="162"/>
      <c r="N132" s="162"/>
      <c r="O132" s="162"/>
      <c r="P132" s="162"/>
      <c r="Q132" s="162"/>
      <c r="R132" s="162"/>
      <c r="S132" s="162"/>
      <c r="T132" s="162"/>
      <c r="U132" s="162"/>
      <c r="V132" s="162"/>
      <c r="W132" s="162"/>
      <c r="X132" s="162"/>
      <c r="Y132" s="162"/>
      <c r="Z132" s="162"/>
      <c r="AA132" s="162"/>
      <c r="AB132" s="162"/>
      <c r="AC132" s="162"/>
      <c r="AD132" s="162"/>
      <c r="AE132" s="162"/>
      <c r="AF132" s="162"/>
      <c r="AG132" s="162"/>
      <c r="AH132" s="162"/>
      <c r="AI132" s="162"/>
      <c r="AJ132" s="162"/>
      <c r="AK132" s="162"/>
      <c r="AL132" s="162"/>
    </row>
    <row r="133" spans="1:38" x14ac:dyDescent="0.2">
      <c r="E133" s="162"/>
      <c r="F133" s="162"/>
      <c r="G133" s="162"/>
      <c r="H133" s="162"/>
      <c r="I133" s="162"/>
      <c r="J133" s="162"/>
      <c r="K133" s="162"/>
      <c r="L133" s="162"/>
      <c r="M133" s="162"/>
      <c r="N133" s="162"/>
      <c r="O133" s="162"/>
      <c r="P133" s="162"/>
      <c r="Q133" s="162"/>
      <c r="R133" s="162"/>
      <c r="S133" s="162"/>
      <c r="T133" s="162"/>
      <c r="U133" s="162"/>
      <c r="V133" s="162"/>
      <c r="W133" s="162"/>
      <c r="X133" s="162"/>
      <c r="Y133" s="162"/>
      <c r="Z133" s="162"/>
      <c r="AA133" s="162"/>
      <c r="AB133" s="162"/>
      <c r="AC133" s="162"/>
      <c r="AD133" s="162"/>
      <c r="AE133" s="162"/>
      <c r="AF133" s="162"/>
      <c r="AG133" s="162"/>
      <c r="AH133" s="162"/>
      <c r="AI133" s="162"/>
      <c r="AJ133" s="162"/>
      <c r="AK133" s="162"/>
      <c r="AL133" s="162"/>
    </row>
    <row r="134" spans="1:38" x14ac:dyDescent="0.2">
      <c r="E134" s="162"/>
      <c r="F134" s="162"/>
      <c r="G134" s="162"/>
      <c r="H134" s="162"/>
      <c r="I134" s="162"/>
      <c r="J134" s="162"/>
      <c r="K134" s="162"/>
      <c r="L134" s="162"/>
      <c r="M134" s="162"/>
      <c r="N134" s="162"/>
      <c r="O134" s="162"/>
      <c r="P134" s="162"/>
      <c r="Q134" s="162"/>
      <c r="R134" s="162"/>
      <c r="S134" s="162"/>
      <c r="T134" s="162"/>
      <c r="U134" s="162"/>
      <c r="V134" s="162"/>
      <c r="W134" s="162"/>
      <c r="X134" s="162"/>
      <c r="Y134" s="162"/>
      <c r="Z134" s="162"/>
      <c r="AA134" s="162"/>
      <c r="AB134" s="162"/>
      <c r="AC134" s="162"/>
      <c r="AD134" s="162"/>
      <c r="AE134" s="162"/>
      <c r="AF134" s="162"/>
      <c r="AG134" s="162"/>
      <c r="AH134" s="162"/>
      <c r="AI134" s="162"/>
      <c r="AJ134" s="162"/>
      <c r="AK134" s="162"/>
      <c r="AL134" s="162"/>
    </row>
    <row r="135" spans="1:38" x14ac:dyDescent="0.2">
      <c r="E135" s="162"/>
      <c r="F135" s="162"/>
      <c r="G135" s="162"/>
      <c r="H135" s="162"/>
      <c r="I135" s="162"/>
      <c r="J135" s="162"/>
      <c r="K135" s="162"/>
      <c r="L135" s="162"/>
      <c r="M135" s="162"/>
      <c r="N135" s="162"/>
      <c r="O135" s="162"/>
      <c r="P135" s="162"/>
      <c r="Q135" s="162"/>
      <c r="R135" s="162"/>
      <c r="S135" s="162"/>
      <c r="T135" s="162"/>
      <c r="U135" s="162"/>
      <c r="V135" s="162"/>
      <c r="W135" s="162"/>
      <c r="X135" s="162"/>
      <c r="Y135" s="162"/>
      <c r="Z135" s="162"/>
      <c r="AA135" s="162"/>
      <c r="AB135" s="162"/>
      <c r="AC135" s="162"/>
      <c r="AD135" s="162"/>
      <c r="AE135" s="162"/>
      <c r="AF135" s="162"/>
      <c r="AG135" s="162"/>
      <c r="AH135" s="162"/>
      <c r="AI135" s="162"/>
      <c r="AJ135" s="162"/>
      <c r="AK135" s="162"/>
      <c r="AL135" s="162"/>
    </row>
    <row r="136" spans="1:38" x14ac:dyDescent="0.2">
      <c r="E136" s="162"/>
      <c r="F136" s="162"/>
      <c r="G136" s="162"/>
      <c r="H136" s="162"/>
      <c r="I136" s="162"/>
      <c r="J136" s="162"/>
      <c r="K136" s="162"/>
      <c r="L136" s="162"/>
      <c r="M136" s="162"/>
      <c r="N136" s="162"/>
      <c r="O136" s="162"/>
      <c r="P136" s="162"/>
      <c r="Q136" s="162"/>
      <c r="R136" s="162"/>
      <c r="S136" s="162"/>
      <c r="T136" s="162"/>
      <c r="U136" s="162"/>
      <c r="V136" s="162"/>
      <c r="W136" s="162"/>
      <c r="X136" s="162"/>
      <c r="Y136" s="162"/>
      <c r="Z136" s="162"/>
      <c r="AA136" s="162"/>
      <c r="AB136" s="162"/>
      <c r="AC136" s="162"/>
      <c r="AD136" s="162"/>
      <c r="AE136" s="162"/>
      <c r="AF136" s="162"/>
      <c r="AG136" s="162"/>
      <c r="AH136" s="162"/>
      <c r="AI136" s="162"/>
      <c r="AJ136" s="162"/>
      <c r="AK136" s="162"/>
      <c r="AL136" s="162"/>
    </row>
    <row r="137" spans="1:38" x14ac:dyDescent="0.2">
      <c r="E137" s="162"/>
      <c r="F137" s="162"/>
      <c r="G137" s="162"/>
      <c r="H137" s="162"/>
      <c r="I137" s="162"/>
      <c r="J137" s="162"/>
      <c r="K137" s="162"/>
      <c r="L137" s="162"/>
      <c r="M137" s="162"/>
      <c r="N137" s="162"/>
      <c r="O137" s="162"/>
      <c r="P137" s="162"/>
      <c r="Q137" s="162"/>
      <c r="R137" s="162"/>
      <c r="S137" s="162"/>
      <c r="T137" s="162"/>
      <c r="U137" s="162"/>
      <c r="V137" s="162"/>
      <c r="W137" s="162"/>
      <c r="X137" s="162"/>
      <c r="Y137" s="162"/>
      <c r="Z137" s="162"/>
      <c r="AA137" s="162"/>
      <c r="AB137" s="162"/>
      <c r="AC137" s="162"/>
      <c r="AD137" s="162"/>
      <c r="AE137" s="162"/>
      <c r="AF137" s="162"/>
      <c r="AG137" s="162"/>
      <c r="AH137" s="162"/>
      <c r="AI137" s="162"/>
      <c r="AJ137" s="162"/>
      <c r="AK137" s="162"/>
      <c r="AL137" s="162"/>
    </row>
    <row r="138" spans="1:38" x14ac:dyDescent="0.2">
      <c r="E138" s="162"/>
      <c r="F138" s="162"/>
      <c r="G138" s="162"/>
      <c r="H138" s="162"/>
      <c r="I138" s="162"/>
      <c r="J138" s="162"/>
      <c r="K138" s="162"/>
      <c r="L138" s="162"/>
      <c r="M138" s="162"/>
      <c r="N138" s="162"/>
      <c r="O138" s="162"/>
      <c r="P138" s="162"/>
      <c r="Q138" s="162"/>
      <c r="R138" s="162"/>
      <c r="S138" s="162"/>
      <c r="T138" s="162"/>
      <c r="U138" s="162"/>
      <c r="V138" s="162"/>
      <c r="W138" s="162"/>
      <c r="X138" s="162"/>
      <c r="Y138" s="162"/>
      <c r="Z138" s="162"/>
      <c r="AA138" s="162"/>
      <c r="AB138" s="162"/>
      <c r="AC138" s="162"/>
      <c r="AD138" s="162"/>
      <c r="AE138" s="162"/>
      <c r="AF138" s="162"/>
      <c r="AG138" s="162"/>
      <c r="AH138" s="162"/>
      <c r="AI138" s="162"/>
      <c r="AJ138" s="162"/>
      <c r="AK138" s="162"/>
      <c r="AL138" s="162"/>
    </row>
    <row r="139" spans="1:38" x14ac:dyDescent="0.2">
      <c r="E139" s="162"/>
      <c r="F139" s="162"/>
      <c r="G139" s="162"/>
      <c r="H139" s="162"/>
      <c r="I139" s="162"/>
      <c r="J139" s="162"/>
      <c r="K139" s="162"/>
      <c r="L139" s="162"/>
      <c r="M139" s="162"/>
      <c r="N139" s="162"/>
      <c r="O139" s="162"/>
      <c r="P139" s="162"/>
      <c r="Q139" s="162"/>
      <c r="R139" s="162"/>
      <c r="S139" s="162"/>
      <c r="T139" s="162"/>
      <c r="U139" s="162"/>
      <c r="V139" s="162"/>
      <c r="W139" s="162"/>
      <c r="X139" s="162"/>
      <c r="Y139" s="162"/>
      <c r="Z139" s="162"/>
      <c r="AA139" s="162"/>
      <c r="AB139" s="162"/>
      <c r="AC139" s="162"/>
      <c r="AD139" s="162"/>
      <c r="AE139" s="162"/>
      <c r="AF139" s="162"/>
      <c r="AG139" s="162"/>
      <c r="AH139" s="162"/>
      <c r="AI139" s="162"/>
      <c r="AJ139" s="162"/>
      <c r="AK139" s="162"/>
      <c r="AL139" s="162"/>
    </row>
    <row r="140" spans="1:38" x14ac:dyDescent="0.2">
      <c r="E140" s="162"/>
      <c r="F140" s="162"/>
      <c r="G140" s="162"/>
      <c r="H140" s="162"/>
      <c r="I140" s="162"/>
      <c r="J140" s="162"/>
      <c r="K140" s="162"/>
      <c r="L140" s="162"/>
      <c r="M140" s="162"/>
      <c r="N140" s="162"/>
      <c r="O140" s="162"/>
      <c r="P140" s="162"/>
      <c r="Q140" s="162"/>
      <c r="R140" s="162"/>
      <c r="S140" s="162"/>
      <c r="T140" s="162"/>
      <c r="U140" s="162"/>
      <c r="V140" s="162"/>
      <c r="W140" s="162"/>
      <c r="X140" s="162"/>
      <c r="Y140" s="162"/>
      <c r="Z140" s="162"/>
      <c r="AA140" s="162"/>
      <c r="AB140" s="162"/>
      <c r="AC140" s="162"/>
      <c r="AD140" s="162"/>
      <c r="AE140" s="162"/>
      <c r="AF140" s="162"/>
      <c r="AG140" s="162"/>
      <c r="AH140" s="162"/>
      <c r="AI140" s="162"/>
      <c r="AJ140" s="162"/>
      <c r="AK140" s="162"/>
      <c r="AL140" s="162"/>
    </row>
    <row r="141" spans="1:38" x14ac:dyDescent="0.2">
      <c r="E141" s="162"/>
      <c r="F141" s="162"/>
      <c r="G141" s="162"/>
      <c r="H141" s="162"/>
      <c r="I141" s="162"/>
      <c r="J141" s="162"/>
      <c r="K141" s="162"/>
      <c r="L141" s="162"/>
      <c r="M141" s="162"/>
      <c r="N141" s="162"/>
      <c r="O141" s="162"/>
      <c r="P141" s="162"/>
      <c r="Q141" s="162"/>
      <c r="R141" s="162"/>
      <c r="S141" s="162"/>
      <c r="T141" s="162"/>
      <c r="U141" s="162"/>
      <c r="V141" s="162"/>
      <c r="W141" s="162"/>
      <c r="X141" s="162"/>
      <c r="Y141" s="162"/>
      <c r="Z141" s="162"/>
      <c r="AA141" s="162"/>
      <c r="AB141" s="162"/>
      <c r="AC141" s="162"/>
      <c r="AD141" s="162"/>
      <c r="AE141" s="162"/>
      <c r="AF141" s="162"/>
      <c r="AG141" s="162"/>
      <c r="AH141" s="162"/>
      <c r="AI141" s="162"/>
      <c r="AJ141" s="162"/>
      <c r="AK141" s="162"/>
      <c r="AL141" s="162"/>
    </row>
    <row r="142" spans="1:38" x14ac:dyDescent="0.2">
      <c r="E142" s="162"/>
      <c r="F142" s="162"/>
      <c r="G142" s="162"/>
      <c r="H142" s="162"/>
      <c r="I142" s="162"/>
      <c r="J142" s="162"/>
      <c r="K142" s="162"/>
      <c r="L142" s="162"/>
      <c r="M142" s="162"/>
      <c r="N142" s="162"/>
      <c r="O142" s="162"/>
      <c r="P142" s="162"/>
      <c r="Q142" s="162"/>
      <c r="R142" s="162"/>
      <c r="S142" s="162"/>
      <c r="T142" s="162"/>
      <c r="U142" s="162"/>
      <c r="V142" s="162"/>
      <c r="W142" s="162"/>
      <c r="X142" s="162"/>
      <c r="Y142" s="162"/>
      <c r="Z142" s="162"/>
      <c r="AA142" s="162"/>
      <c r="AB142" s="162"/>
      <c r="AC142" s="162"/>
      <c r="AD142" s="162"/>
      <c r="AE142" s="162"/>
      <c r="AF142" s="162"/>
      <c r="AG142" s="162"/>
      <c r="AH142" s="162"/>
      <c r="AI142" s="162"/>
      <c r="AJ142" s="162"/>
      <c r="AK142" s="162"/>
      <c r="AL142" s="162"/>
    </row>
    <row r="143" spans="1:38" x14ac:dyDescent="0.2">
      <c r="E143" s="162"/>
      <c r="F143" s="162"/>
      <c r="G143" s="162"/>
      <c r="H143" s="162"/>
      <c r="I143" s="162"/>
      <c r="J143" s="162"/>
      <c r="K143" s="162"/>
      <c r="L143" s="162"/>
      <c r="M143" s="162"/>
      <c r="N143" s="162"/>
      <c r="O143" s="162"/>
      <c r="P143" s="162"/>
      <c r="Q143" s="162"/>
      <c r="R143" s="162"/>
      <c r="S143" s="162"/>
      <c r="T143" s="162"/>
      <c r="U143" s="162"/>
      <c r="V143" s="162"/>
      <c r="W143" s="162"/>
      <c r="X143" s="162"/>
      <c r="Y143" s="162"/>
      <c r="Z143" s="162"/>
      <c r="AA143" s="162"/>
      <c r="AB143" s="162"/>
      <c r="AC143" s="162"/>
      <c r="AD143" s="162"/>
      <c r="AE143" s="162"/>
      <c r="AF143" s="162"/>
      <c r="AG143" s="162"/>
      <c r="AH143" s="162"/>
      <c r="AI143" s="162"/>
      <c r="AJ143" s="162"/>
      <c r="AK143" s="162"/>
      <c r="AL143" s="162"/>
    </row>
    <row r="144" spans="1:38" x14ac:dyDescent="0.2">
      <c r="E144" s="162"/>
      <c r="F144" s="162"/>
      <c r="G144" s="162"/>
      <c r="H144" s="162"/>
      <c r="I144" s="162"/>
      <c r="J144" s="162"/>
      <c r="K144" s="162"/>
      <c r="L144" s="162"/>
      <c r="M144" s="162"/>
      <c r="N144" s="162"/>
      <c r="O144" s="162"/>
      <c r="P144" s="162"/>
      <c r="Q144" s="162"/>
      <c r="R144" s="162"/>
      <c r="S144" s="162"/>
      <c r="T144" s="162"/>
      <c r="U144" s="162"/>
      <c r="V144" s="162"/>
      <c r="W144" s="162"/>
      <c r="X144" s="162"/>
      <c r="Y144" s="162"/>
      <c r="Z144" s="162"/>
      <c r="AA144" s="162"/>
      <c r="AB144" s="162"/>
      <c r="AC144" s="162"/>
      <c r="AD144" s="162"/>
      <c r="AE144" s="162"/>
      <c r="AF144" s="162"/>
      <c r="AG144" s="162"/>
      <c r="AH144" s="162"/>
      <c r="AI144" s="162"/>
      <c r="AJ144" s="162"/>
      <c r="AK144" s="162"/>
      <c r="AL144" s="162"/>
    </row>
    <row r="145" spans="5:38" x14ac:dyDescent="0.2">
      <c r="E145" s="162"/>
      <c r="F145" s="162"/>
      <c r="G145" s="162"/>
      <c r="H145" s="162"/>
      <c r="I145" s="162"/>
      <c r="J145" s="162"/>
      <c r="K145" s="162"/>
      <c r="L145" s="162"/>
      <c r="M145" s="162"/>
      <c r="N145" s="162"/>
      <c r="O145" s="162"/>
      <c r="P145" s="162"/>
      <c r="Q145" s="162"/>
      <c r="R145" s="162"/>
      <c r="S145" s="162"/>
      <c r="T145" s="162"/>
      <c r="U145" s="162"/>
      <c r="V145" s="162"/>
      <c r="W145" s="162"/>
      <c r="X145" s="162"/>
      <c r="Y145" s="162"/>
      <c r="Z145" s="162"/>
      <c r="AA145" s="162"/>
      <c r="AB145" s="162"/>
      <c r="AC145" s="162"/>
      <c r="AD145" s="162"/>
      <c r="AE145" s="162"/>
      <c r="AF145" s="162"/>
      <c r="AG145" s="162"/>
      <c r="AH145" s="162"/>
      <c r="AI145" s="162"/>
      <c r="AJ145" s="162"/>
      <c r="AK145" s="162"/>
      <c r="AL145" s="162"/>
    </row>
    <row r="146" spans="5:38" x14ac:dyDescent="0.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162"/>
      <c r="AG146" s="162"/>
      <c r="AH146" s="162"/>
      <c r="AI146" s="162"/>
      <c r="AJ146" s="162"/>
      <c r="AK146" s="162"/>
      <c r="AL146" s="162"/>
    </row>
    <row r="147" spans="5:38" x14ac:dyDescent="0.2">
      <c r="E147" s="162"/>
      <c r="F147" s="162"/>
      <c r="G147" s="162"/>
      <c r="H147" s="162"/>
      <c r="I147" s="162"/>
      <c r="J147" s="162"/>
      <c r="K147" s="162"/>
      <c r="L147" s="162"/>
      <c r="M147" s="162"/>
      <c r="N147" s="162"/>
      <c r="O147" s="162"/>
      <c r="P147" s="162"/>
      <c r="Q147" s="162"/>
      <c r="R147" s="162"/>
      <c r="S147" s="162"/>
      <c r="T147" s="162"/>
      <c r="U147" s="162"/>
      <c r="V147" s="162"/>
      <c r="W147" s="162"/>
      <c r="X147" s="162"/>
      <c r="Y147" s="162"/>
      <c r="Z147" s="162"/>
      <c r="AA147" s="162"/>
      <c r="AB147" s="162"/>
      <c r="AC147" s="162"/>
      <c r="AD147" s="162"/>
      <c r="AE147" s="162"/>
      <c r="AF147" s="162"/>
      <c r="AG147" s="162"/>
      <c r="AH147" s="162"/>
      <c r="AI147" s="162"/>
      <c r="AJ147" s="162"/>
      <c r="AK147" s="162"/>
      <c r="AL147" s="162"/>
    </row>
    <row r="148" spans="5:38" x14ac:dyDescent="0.2">
      <c r="E148" s="162"/>
      <c r="F148" s="162"/>
      <c r="G148" s="162"/>
      <c r="H148" s="162"/>
      <c r="I148" s="162"/>
      <c r="J148" s="162"/>
      <c r="K148" s="162"/>
      <c r="L148" s="162"/>
      <c r="M148" s="162"/>
      <c r="N148" s="162"/>
      <c r="O148" s="162"/>
      <c r="P148" s="162"/>
      <c r="Q148" s="162"/>
      <c r="R148" s="162"/>
      <c r="S148" s="162"/>
      <c r="T148" s="162"/>
      <c r="U148" s="162"/>
      <c r="V148" s="162"/>
      <c r="W148" s="162"/>
      <c r="X148" s="162"/>
      <c r="Y148" s="162"/>
      <c r="Z148" s="162"/>
      <c r="AA148" s="162"/>
      <c r="AB148" s="162"/>
      <c r="AC148" s="162"/>
      <c r="AD148" s="162"/>
      <c r="AE148" s="162"/>
      <c r="AF148" s="162"/>
      <c r="AG148" s="162"/>
      <c r="AH148" s="162"/>
      <c r="AI148" s="162"/>
      <c r="AJ148" s="162"/>
      <c r="AK148" s="162"/>
      <c r="AL148" s="162"/>
    </row>
    <row r="149" spans="5:38" x14ac:dyDescent="0.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c r="AA149" s="162"/>
      <c r="AB149" s="162"/>
      <c r="AC149" s="162"/>
      <c r="AD149" s="162"/>
      <c r="AE149" s="162"/>
      <c r="AF149" s="162"/>
      <c r="AG149" s="162"/>
      <c r="AH149" s="162"/>
      <c r="AI149" s="162"/>
      <c r="AJ149" s="162"/>
      <c r="AK149" s="162"/>
      <c r="AL149" s="162"/>
    </row>
    <row r="150" spans="5:38" x14ac:dyDescent="0.2">
      <c r="E150" s="162"/>
      <c r="F150" s="162"/>
      <c r="G150" s="162"/>
      <c r="H150" s="162"/>
      <c r="I150" s="162"/>
      <c r="J150" s="162"/>
      <c r="K150" s="162"/>
      <c r="L150" s="162"/>
      <c r="M150" s="162"/>
      <c r="N150" s="162"/>
      <c r="O150" s="162"/>
      <c r="P150" s="162"/>
      <c r="Q150" s="162"/>
      <c r="R150" s="162"/>
      <c r="S150" s="162"/>
      <c r="T150" s="162"/>
      <c r="U150" s="162"/>
      <c r="V150" s="162"/>
      <c r="W150" s="162"/>
      <c r="X150" s="162"/>
      <c r="Y150" s="162"/>
      <c r="Z150" s="162"/>
      <c r="AA150" s="162"/>
      <c r="AB150" s="162"/>
      <c r="AC150" s="162"/>
      <c r="AD150" s="162"/>
      <c r="AE150" s="162"/>
      <c r="AF150" s="162"/>
      <c r="AG150" s="162"/>
      <c r="AH150" s="162"/>
      <c r="AI150" s="162"/>
      <c r="AJ150" s="162"/>
      <c r="AK150" s="162"/>
      <c r="AL150" s="162"/>
    </row>
    <row r="151" spans="5:38" x14ac:dyDescent="0.2">
      <c r="E151" s="162"/>
      <c r="F151" s="162"/>
      <c r="G151" s="162"/>
      <c r="H151" s="162"/>
      <c r="I151" s="162"/>
      <c r="J151" s="162"/>
      <c r="K151" s="162"/>
      <c r="L151" s="162"/>
      <c r="M151" s="162"/>
      <c r="N151" s="162"/>
      <c r="O151" s="162"/>
      <c r="P151" s="162"/>
      <c r="Q151" s="162"/>
      <c r="R151" s="162"/>
      <c r="S151" s="162"/>
      <c r="T151" s="162"/>
      <c r="U151" s="162"/>
      <c r="V151" s="162"/>
      <c r="W151" s="162"/>
      <c r="X151" s="162"/>
      <c r="Y151" s="162"/>
      <c r="Z151" s="162"/>
      <c r="AA151" s="162"/>
      <c r="AB151" s="162"/>
      <c r="AC151" s="162"/>
      <c r="AD151" s="162"/>
      <c r="AE151" s="162"/>
      <c r="AF151" s="162"/>
      <c r="AG151" s="162"/>
      <c r="AH151" s="162"/>
      <c r="AI151" s="162"/>
      <c r="AJ151" s="162"/>
      <c r="AK151" s="162"/>
      <c r="AL151" s="162"/>
    </row>
    <row r="152" spans="5:38" x14ac:dyDescent="0.2">
      <c r="E152" s="162"/>
      <c r="F152" s="162"/>
      <c r="G152" s="162"/>
      <c r="H152" s="162"/>
      <c r="I152" s="162"/>
      <c r="J152" s="162"/>
      <c r="K152" s="162"/>
      <c r="L152" s="162"/>
      <c r="M152" s="162"/>
      <c r="N152" s="162"/>
      <c r="O152" s="162"/>
      <c r="P152" s="162"/>
      <c r="Q152" s="162"/>
      <c r="R152" s="162"/>
      <c r="S152" s="162"/>
      <c r="T152" s="162"/>
      <c r="U152" s="162"/>
      <c r="V152" s="162"/>
      <c r="W152" s="162"/>
      <c r="X152" s="162"/>
      <c r="Y152" s="162"/>
      <c r="Z152" s="162"/>
      <c r="AA152" s="162"/>
      <c r="AB152" s="162"/>
      <c r="AC152" s="162"/>
      <c r="AD152" s="162"/>
      <c r="AE152" s="162"/>
      <c r="AF152" s="162"/>
      <c r="AG152" s="162"/>
      <c r="AH152" s="162"/>
      <c r="AI152" s="162"/>
      <c r="AJ152" s="162"/>
      <c r="AK152" s="162"/>
      <c r="AL152" s="162"/>
    </row>
    <row r="153" spans="5:38" x14ac:dyDescent="0.2">
      <c r="E153" s="162"/>
      <c r="F153" s="162"/>
      <c r="G153" s="162"/>
      <c r="H153" s="162"/>
      <c r="I153" s="162"/>
      <c r="J153" s="162"/>
      <c r="K153" s="162"/>
      <c r="L153" s="162"/>
      <c r="M153" s="162"/>
      <c r="N153" s="162"/>
      <c r="O153" s="162"/>
      <c r="P153" s="162"/>
      <c r="Q153" s="162"/>
      <c r="R153" s="162"/>
      <c r="S153" s="162"/>
      <c r="T153" s="162"/>
      <c r="U153" s="162"/>
      <c r="V153" s="162"/>
      <c r="W153" s="162"/>
      <c r="X153" s="162"/>
      <c r="Y153" s="162"/>
      <c r="Z153" s="162"/>
      <c r="AA153" s="162"/>
      <c r="AB153" s="162"/>
      <c r="AC153" s="162"/>
      <c r="AD153" s="162"/>
      <c r="AE153" s="162"/>
      <c r="AF153" s="162"/>
      <c r="AG153" s="162"/>
      <c r="AH153" s="162"/>
      <c r="AI153" s="162"/>
      <c r="AJ153" s="162"/>
      <c r="AK153" s="162"/>
      <c r="AL153" s="162"/>
    </row>
    <row r="154" spans="5:38" x14ac:dyDescent="0.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row>
    <row r="155" spans="5:38" x14ac:dyDescent="0.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162"/>
      <c r="AB155" s="162"/>
      <c r="AC155" s="162"/>
      <c r="AD155" s="162"/>
      <c r="AE155" s="162"/>
      <c r="AF155" s="162"/>
      <c r="AG155" s="162"/>
      <c r="AH155" s="162"/>
      <c r="AI155" s="162"/>
      <c r="AJ155" s="162"/>
      <c r="AK155" s="162"/>
      <c r="AL155" s="162"/>
    </row>
    <row r="156" spans="5:38" x14ac:dyDescent="0.2">
      <c r="E156" s="162"/>
      <c r="F156" s="162"/>
      <c r="G156" s="162"/>
      <c r="H156" s="162"/>
      <c r="I156" s="162"/>
      <c r="J156" s="162"/>
      <c r="K156" s="162"/>
      <c r="L156" s="162"/>
      <c r="M156" s="162"/>
      <c r="N156" s="162"/>
      <c r="O156" s="162"/>
      <c r="P156" s="162"/>
      <c r="Q156" s="162"/>
      <c r="R156" s="162"/>
      <c r="S156" s="162"/>
      <c r="T156" s="162"/>
      <c r="U156" s="162"/>
      <c r="V156" s="162"/>
      <c r="W156" s="162"/>
      <c r="X156" s="162"/>
      <c r="Y156" s="162"/>
      <c r="Z156" s="162"/>
      <c r="AA156" s="162"/>
      <c r="AB156" s="162"/>
      <c r="AC156" s="162"/>
      <c r="AD156" s="162"/>
      <c r="AE156" s="162"/>
      <c r="AF156" s="162"/>
      <c r="AG156" s="162"/>
      <c r="AH156" s="162"/>
      <c r="AI156" s="162"/>
      <c r="AJ156" s="162"/>
      <c r="AK156" s="162"/>
      <c r="AL156" s="162"/>
    </row>
    <row r="157" spans="5:38" x14ac:dyDescent="0.2">
      <c r="E157" s="162"/>
      <c r="F157" s="162"/>
      <c r="G157" s="162"/>
      <c r="H157" s="162"/>
      <c r="I157" s="162"/>
      <c r="J157" s="162"/>
      <c r="K157" s="162"/>
      <c r="L157" s="162"/>
      <c r="M157" s="162"/>
      <c r="N157" s="162"/>
      <c r="O157" s="162"/>
      <c r="P157" s="162"/>
      <c r="Q157" s="162"/>
      <c r="R157" s="162"/>
      <c r="S157" s="162"/>
      <c r="T157" s="162"/>
      <c r="U157" s="162"/>
      <c r="V157" s="162"/>
      <c r="W157" s="162"/>
      <c r="X157" s="162"/>
      <c r="Y157" s="162"/>
      <c r="Z157" s="162"/>
      <c r="AA157" s="162"/>
      <c r="AB157" s="162"/>
      <c r="AC157" s="162"/>
      <c r="AD157" s="162"/>
      <c r="AE157" s="162"/>
      <c r="AF157" s="162"/>
      <c r="AG157" s="162"/>
      <c r="AH157" s="162"/>
      <c r="AI157" s="162"/>
      <c r="AJ157" s="162"/>
      <c r="AK157" s="162"/>
      <c r="AL157" s="162"/>
    </row>
    <row r="158" spans="5:38" x14ac:dyDescent="0.2">
      <c r="E158" s="162"/>
      <c r="F158" s="162"/>
      <c r="G158" s="162"/>
      <c r="H158" s="162"/>
      <c r="I158" s="162"/>
      <c r="J158" s="162"/>
      <c r="K158" s="162"/>
      <c r="L158" s="162"/>
      <c r="M158" s="162"/>
      <c r="N158" s="162"/>
      <c r="O158" s="162"/>
      <c r="P158" s="162"/>
      <c r="Q158" s="162"/>
      <c r="R158" s="162"/>
      <c r="S158" s="162"/>
      <c r="T158" s="162"/>
      <c r="U158" s="162"/>
      <c r="V158" s="162"/>
      <c r="W158" s="162"/>
      <c r="X158" s="162"/>
      <c r="Y158" s="162"/>
      <c r="Z158" s="162"/>
      <c r="AA158" s="162"/>
      <c r="AB158" s="162"/>
      <c r="AC158" s="162"/>
      <c r="AD158" s="162"/>
      <c r="AE158" s="162"/>
      <c r="AF158" s="162"/>
      <c r="AG158" s="162"/>
      <c r="AH158" s="162"/>
      <c r="AI158" s="162"/>
      <c r="AJ158" s="162"/>
      <c r="AK158" s="162"/>
      <c r="AL158" s="162"/>
    </row>
    <row r="159" spans="5:38" x14ac:dyDescent="0.2">
      <c r="E159" s="162"/>
      <c r="F159" s="162"/>
      <c r="G159" s="162"/>
      <c r="H159" s="162"/>
      <c r="I159" s="162"/>
      <c r="J159" s="162"/>
      <c r="K159" s="162"/>
      <c r="L159" s="162"/>
      <c r="M159" s="162"/>
      <c r="N159" s="162"/>
      <c r="O159" s="162"/>
      <c r="P159" s="162"/>
      <c r="Q159" s="162"/>
      <c r="R159" s="162"/>
      <c r="S159" s="162"/>
      <c r="T159" s="162"/>
      <c r="U159" s="162"/>
      <c r="V159" s="162"/>
      <c r="W159" s="162"/>
      <c r="X159" s="162"/>
      <c r="Y159" s="162"/>
      <c r="Z159" s="162"/>
      <c r="AA159" s="162"/>
      <c r="AB159" s="162"/>
      <c r="AC159" s="162"/>
      <c r="AD159" s="162"/>
      <c r="AE159" s="162"/>
      <c r="AF159" s="162"/>
      <c r="AG159" s="162"/>
      <c r="AH159" s="162"/>
      <c r="AI159" s="162"/>
      <c r="AJ159" s="162"/>
      <c r="AK159" s="162"/>
      <c r="AL159" s="162"/>
    </row>
    <row r="160" spans="5:38" x14ac:dyDescent="0.2">
      <c r="E160" s="162"/>
      <c r="F160" s="162"/>
      <c r="G160" s="162"/>
      <c r="H160" s="162"/>
      <c r="I160" s="162"/>
      <c r="J160" s="162"/>
      <c r="K160" s="162"/>
      <c r="L160" s="162"/>
      <c r="M160" s="162"/>
      <c r="N160" s="162"/>
      <c r="O160" s="162"/>
      <c r="P160" s="162"/>
      <c r="Q160" s="162"/>
      <c r="R160" s="162"/>
      <c r="S160" s="162"/>
      <c r="T160" s="162"/>
      <c r="U160" s="162"/>
      <c r="V160" s="162"/>
      <c r="W160" s="162"/>
      <c r="X160" s="162"/>
      <c r="Y160" s="162"/>
      <c r="Z160" s="162"/>
      <c r="AA160" s="162"/>
      <c r="AB160" s="162"/>
      <c r="AC160" s="162"/>
      <c r="AD160" s="162"/>
      <c r="AE160" s="162"/>
      <c r="AF160" s="162"/>
      <c r="AG160" s="162"/>
      <c r="AH160" s="162"/>
      <c r="AI160" s="162"/>
      <c r="AJ160" s="162"/>
      <c r="AK160" s="162"/>
      <c r="AL160" s="162"/>
    </row>
    <row r="161" spans="5:38" x14ac:dyDescent="0.2">
      <c r="E161" s="162"/>
      <c r="F161" s="162"/>
      <c r="G161" s="162"/>
      <c r="H161" s="162"/>
      <c r="I161" s="162"/>
      <c r="J161" s="162"/>
      <c r="K161" s="162"/>
      <c r="L161" s="162"/>
      <c r="M161" s="162"/>
      <c r="N161" s="162"/>
      <c r="O161" s="162"/>
      <c r="P161" s="162"/>
      <c r="Q161" s="162"/>
      <c r="R161" s="162"/>
      <c r="S161" s="162"/>
      <c r="T161" s="162"/>
      <c r="U161" s="162"/>
      <c r="V161" s="162"/>
      <c r="W161" s="162"/>
      <c r="X161" s="162"/>
      <c r="Y161" s="162"/>
      <c r="Z161" s="162"/>
      <c r="AA161" s="162"/>
      <c r="AB161" s="162"/>
      <c r="AC161" s="162"/>
      <c r="AD161" s="162"/>
      <c r="AE161" s="162"/>
      <c r="AF161" s="162"/>
      <c r="AG161" s="162"/>
      <c r="AH161" s="162"/>
      <c r="AI161" s="162"/>
      <c r="AJ161" s="162"/>
      <c r="AK161" s="162"/>
      <c r="AL161" s="162"/>
    </row>
    <row r="162" spans="5:38" x14ac:dyDescent="0.2">
      <c r="E162" s="162"/>
      <c r="F162" s="162"/>
      <c r="G162" s="162"/>
      <c r="H162" s="162"/>
      <c r="I162" s="162"/>
      <c r="J162" s="162"/>
      <c r="K162" s="162"/>
      <c r="L162" s="162"/>
      <c r="M162" s="162"/>
      <c r="N162" s="162"/>
      <c r="O162" s="162"/>
      <c r="P162" s="162"/>
      <c r="Q162" s="162"/>
      <c r="R162" s="162"/>
      <c r="S162" s="162"/>
      <c r="T162" s="162"/>
      <c r="U162" s="162"/>
      <c r="V162" s="162"/>
      <c r="W162" s="162"/>
      <c r="X162" s="162"/>
      <c r="Y162" s="162"/>
      <c r="Z162" s="162"/>
      <c r="AA162" s="162"/>
      <c r="AB162" s="162"/>
      <c r="AC162" s="162"/>
      <c r="AD162" s="162"/>
      <c r="AE162" s="162"/>
      <c r="AF162" s="162"/>
      <c r="AG162" s="162"/>
      <c r="AH162" s="162"/>
      <c r="AI162" s="162"/>
      <c r="AJ162" s="162"/>
      <c r="AK162" s="162"/>
      <c r="AL162" s="162"/>
    </row>
    <row r="163" spans="5:38" x14ac:dyDescent="0.2">
      <c r="E163" s="162"/>
      <c r="F163" s="162"/>
      <c r="G163" s="162"/>
      <c r="H163" s="162"/>
      <c r="I163" s="162"/>
      <c r="J163" s="162"/>
      <c r="K163" s="162"/>
      <c r="L163" s="162"/>
      <c r="M163" s="162"/>
      <c r="N163" s="162"/>
      <c r="O163" s="162"/>
      <c r="P163" s="162"/>
      <c r="Q163" s="162"/>
      <c r="R163" s="162"/>
      <c r="S163" s="162"/>
      <c r="T163" s="162"/>
      <c r="U163" s="162"/>
      <c r="V163" s="162"/>
      <c r="W163" s="162"/>
      <c r="X163" s="162"/>
      <c r="Y163" s="162"/>
      <c r="Z163" s="162"/>
      <c r="AA163" s="162"/>
      <c r="AB163" s="162"/>
      <c r="AC163" s="162"/>
      <c r="AD163" s="162"/>
      <c r="AE163" s="162"/>
      <c r="AF163" s="162"/>
      <c r="AG163" s="162"/>
      <c r="AH163" s="162"/>
      <c r="AI163" s="162"/>
      <c r="AJ163" s="162"/>
      <c r="AK163" s="162"/>
      <c r="AL163" s="162"/>
    </row>
    <row r="164" spans="5:38" x14ac:dyDescent="0.2">
      <c r="E164" s="162"/>
      <c r="F164" s="162"/>
      <c r="G164" s="162"/>
      <c r="H164" s="162"/>
      <c r="I164" s="162"/>
      <c r="J164" s="162"/>
      <c r="K164" s="162"/>
      <c r="L164" s="162"/>
      <c r="M164" s="162"/>
      <c r="N164" s="162"/>
      <c r="O164" s="162"/>
      <c r="P164" s="162"/>
      <c r="Q164" s="162"/>
      <c r="R164" s="162"/>
      <c r="S164" s="162"/>
      <c r="T164" s="162"/>
      <c r="U164" s="162"/>
      <c r="V164" s="162"/>
      <c r="W164" s="162"/>
      <c r="X164" s="162"/>
      <c r="Y164" s="162"/>
      <c r="Z164" s="162"/>
      <c r="AA164" s="162"/>
      <c r="AB164" s="162"/>
      <c r="AC164" s="162"/>
      <c r="AD164" s="162"/>
      <c r="AE164" s="162"/>
      <c r="AF164" s="162"/>
      <c r="AG164" s="162"/>
      <c r="AH164" s="162"/>
      <c r="AI164" s="162"/>
      <c r="AJ164" s="162"/>
      <c r="AK164" s="162"/>
      <c r="AL164" s="162"/>
    </row>
    <row r="165" spans="5:38" x14ac:dyDescent="0.2">
      <c r="E165" s="162"/>
      <c r="F165" s="162"/>
      <c r="G165" s="162"/>
      <c r="H165" s="162"/>
      <c r="I165" s="162"/>
      <c r="J165" s="162"/>
      <c r="K165" s="162"/>
      <c r="L165" s="162"/>
      <c r="M165" s="162"/>
      <c r="N165" s="162"/>
      <c r="O165" s="162"/>
      <c r="P165" s="162"/>
      <c r="Q165" s="162"/>
      <c r="R165" s="162"/>
      <c r="S165" s="162"/>
      <c r="T165" s="162"/>
      <c r="U165" s="162"/>
      <c r="V165" s="162"/>
      <c r="W165" s="162"/>
      <c r="X165" s="162"/>
      <c r="Y165" s="162"/>
      <c r="Z165" s="162"/>
      <c r="AA165" s="162"/>
      <c r="AB165" s="162"/>
      <c r="AC165" s="162"/>
      <c r="AD165" s="162"/>
      <c r="AE165" s="162"/>
      <c r="AF165" s="162"/>
      <c r="AG165" s="162"/>
      <c r="AH165" s="162"/>
      <c r="AI165" s="162"/>
      <c r="AJ165" s="162"/>
      <c r="AK165" s="162"/>
      <c r="AL165" s="162"/>
    </row>
    <row r="166" spans="5:38" x14ac:dyDescent="0.2">
      <c r="E166" s="162"/>
      <c r="F166" s="162"/>
      <c r="G166" s="162"/>
      <c r="H166" s="162"/>
      <c r="I166" s="162"/>
      <c r="J166" s="162"/>
      <c r="K166" s="162"/>
      <c r="L166" s="162"/>
      <c r="M166" s="162"/>
      <c r="N166" s="162"/>
      <c r="O166" s="162"/>
      <c r="P166" s="162"/>
      <c r="Q166" s="162"/>
      <c r="R166" s="162"/>
      <c r="S166" s="162"/>
      <c r="T166" s="162"/>
      <c r="U166" s="162"/>
      <c r="V166" s="162"/>
      <c r="W166" s="162"/>
      <c r="X166" s="162"/>
      <c r="Y166" s="162"/>
      <c r="Z166" s="162"/>
      <c r="AA166" s="162"/>
      <c r="AB166" s="162"/>
      <c r="AC166" s="162"/>
      <c r="AD166" s="162"/>
      <c r="AE166" s="162"/>
      <c r="AF166" s="162"/>
      <c r="AG166" s="162"/>
      <c r="AH166" s="162"/>
      <c r="AI166" s="162"/>
      <c r="AJ166" s="162"/>
      <c r="AK166" s="162"/>
      <c r="AL166" s="162"/>
    </row>
    <row r="167" spans="5:38" x14ac:dyDescent="0.2">
      <c r="E167" s="162"/>
      <c r="F167" s="162"/>
      <c r="G167" s="162"/>
      <c r="H167" s="162"/>
      <c r="I167" s="162"/>
      <c r="J167" s="162"/>
      <c r="K167" s="162"/>
      <c r="L167" s="162"/>
      <c r="M167" s="162"/>
      <c r="N167" s="162"/>
      <c r="O167" s="162"/>
      <c r="P167" s="162"/>
      <c r="Q167" s="162"/>
      <c r="R167" s="162"/>
      <c r="S167" s="162"/>
      <c r="T167" s="162"/>
      <c r="U167" s="162"/>
      <c r="V167" s="162"/>
      <c r="W167" s="162"/>
      <c r="X167" s="162"/>
      <c r="Y167" s="162"/>
      <c r="Z167" s="162"/>
      <c r="AA167" s="162"/>
      <c r="AB167" s="162"/>
      <c r="AC167" s="162"/>
      <c r="AD167" s="162"/>
      <c r="AE167" s="162"/>
      <c r="AF167" s="162"/>
      <c r="AG167" s="162"/>
      <c r="AH167" s="162"/>
      <c r="AI167" s="162"/>
      <c r="AJ167" s="162"/>
      <c r="AK167" s="162"/>
      <c r="AL167" s="162"/>
    </row>
    <row r="168" spans="5:38" x14ac:dyDescent="0.2">
      <c r="E168" s="162"/>
      <c r="F168" s="162"/>
      <c r="G168" s="162"/>
      <c r="H168" s="162"/>
      <c r="I168" s="162"/>
      <c r="J168" s="162"/>
      <c r="K168" s="162"/>
      <c r="L168" s="162"/>
      <c r="M168" s="162"/>
      <c r="N168" s="162"/>
      <c r="O168" s="162"/>
      <c r="P168" s="162"/>
      <c r="Q168" s="162"/>
      <c r="R168" s="162"/>
      <c r="S168" s="162"/>
      <c r="T168" s="162"/>
      <c r="U168" s="162"/>
      <c r="V168" s="162"/>
      <c r="W168" s="162"/>
      <c r="X168" s="162"/>
      <c r="Y168" s="162"/>
      <c r="Z168" s="162"/>
      <c r="AA168" s="162"/>
      <c r="AB168" s="162"/>
      <c r="AC168" s="162"/>
      <c r="AD168" s="162"/>
      <c r="AE168" s="162"/>
      <c r="AF168" s="162"/>
      <c r="AG168" s="162"/>
      <c r="AH168" s="162"/>
      <c r="AI168" s="162"/>
      <c r="AJ168" s="162"/>
      <c r="AK168" s="162"/>
      <c r="AL168" s="162"/>
    </row>
    <row r="169" spans="5:38" x14ac:dyDescent="0.2">
      <c r="E169" s="162"/>
      <c r="F169" s="162"/>
      <c r="G169" s="162"/>
      <c r="H169" s="162"/>
      <c r="I169" s="162"/>
      <c r="J169" s="162"/>
      <c r="K169" s="162"/>
      <c r="L169" s="162"/>
      <c r="M169" s="162"/>
      <c r="N169" s="162"/>
      <c r="O169" s="162"/>
      <c r="P169" s="162"/>
      <c r="Q169" s="162"/>
      <c r="R169" s="162"/>
      <c r="S169" s="162"/>
      <c r="T169" s="162"/>
      <c r="U169" s="162"/>
      <c r="V169" s="162"/>
      <c r="W169" s="162"/>
      <c r="X169" s="162"/>
      <c r="Y169" s="162"/>
      <c r="Z169" s="162"/>
      <c r="AA169" s="162"/>
      <c r="AB169" s="162"/>
      <c r="AC169" s="162"/>
      <c r="AD169" s="162"/>
      <c r="AE169" s="162"/>
      <c r="AF169" s="162"/>
      <c r="AG169" s="162"/>
      <c r="AH169" s="162"/>
      <c r="AI169" s="162"/>
      <c r="AJ169" s="162"/>
      <c r="AK169" s="162"/>
      <c r="AL169" s="162"/>
    </row>
    <row r="170" spans="5:38" x14ac:dyDescent="0.2">
      <c r="E170" s="162"/>
      <c r="F170" s="162"/>
      <c r="G170" s="162"/>
      <c r="H170" s="162"/>
      <c r="I170" s="162"/>
      <c r="J170" s="162"/>
      <c r="K170" s="162"/>
      <c r="L170" s="162"/>
      <c r="M170" s="162"/>
      <c r="N170" s="162"/>
      <c r="O170" s="162"/>
      <c r="P170" s="162"/>
      <c r="Q170" s="162"/>
      <c r="R170" s="162"/>
      <c r="S170" s="162"/>
      <c r="T170" s="162"/>
      <c r="U170" s="162"/>
      <c r="V170" s="162"/>
      <c r="W170" s="162"/>
      <c r="X170" s="162"/>
      <c r="Y170" s="162"/>
      <c r="Z170" s="162"/>
      <c r="AA170" s="162"/>
      <c r="AB170" s="162"/>
      <c r="AC170" s="162"/>
      <c r="AD170" s="162"/>
      <c r="AE170" s="162"/>
      <c r="AF170" s="162"/>
      <c r="AG170" s="162"/>
      <c r="AH170" s="162"/>
      <c r="AI170" s="162"/>
      <c r="AJ170" s="162"/>
      <c r="AK170" s="162"/>
      <c r="AL170" s="162"/>
    </row>
    <row r="171" spans="5:38" x14ac:dyDescent="0.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2"/>
      <c r="AF171" s="162"/>
      <c r="AG171" s="162"/>
      <c r="AH171" s="162"/>
      <c r="AI171" s="162"/>
      <c r="AJ171" s="162"/>
      <c r="AK171" s="162"/>
      <c r="AL171" s="162"/>
    </row>
    <row r="172" spans="5:38" x14ac:dyDescent="0.2">
      <c r="E172" s="162"/>
      <c r="F172" s="162"/>
      <c r="G172" s="162"/>
      <c r="H172" s="162"/>
      <c r="I172" s="162"/>
      <c r="J172" s="162"/>
      <c r="K172" s="162"/>
      <c r="L172" s="162"/>
      <c r="M172" s="162"/>
      <c r="N172" s="162"/>
      <c r="O172" s="162"/>
      <c r="P172" s="162"/>
      <c r="Q172" s="162"/>
      <c r="R172" s="162"/>
      <c r="S172" s="162"/>
      <c r="T172" s="162"/>
      <c r="U172" s="162"/>
      <c r="V172" s="162"/>
      <c r="W172" s="162"/>
      <c r="X172" s="162"/>
      <c r="Y172" s="162"/>
      <c r="Z172" s="162"/>
      <c r="AA172" s="162"/>
      <c r="AB172" s="162"/>
      <c r="AC172" s="162"/>
      <c r="AD172" s="162"/>
      <c r="AE172" s="162"/>
      <c r="AF172" s="162"/>
      <c r="AG172" s="162"/>
      <c r="AH172" s="162"/>
      <c r="AI172" s="162"/>
      <c r="AJ172" s="162"/>
      <c r="AK172" s="162"/>
      <c r="AL172" s="162"/>
    </row>
    <row r="173" spans="5:38" x14ac:dyDescent="0.2">
      <c r="E173" s="162"/>
      <c r="F173" s="162"/>
      <c r="G173" s="162"/>
      <c r="H173" s="162"/>
      <c r="I173" s="162"/>
      <c r="J173" s="162"/>
      <c r="K173" s="162"/>
      <c r="L173" s="162"/>
      <c r="M173" s="162"/>
      <c r="N173" s="162"/>
      <c r="O173" s="162"/>
      <c r="P173" s="162"/>
      <c r="Q173" s="162"/>
      <c r="R173" s="162"/>
      <c r="S173" s="162"/>
      <c r="T173" s="162"/>
      <c r="U173" s="162"/>
      <c r="V173" s="162"/>
      <c r="W173" s="162"/>
      <c r="X173" s="162"/>
      <c r="Y173" s="162"/>
      <c r="Z173" s="162"/>
      <c r="AA173" s="162"/>
      <c r="AB173" s="162"/>
      <c r="AC173" s="162"/>
      <c r="AD173" s="162"/>
      <c r="AE173" s="162"/>
      <c r="AF173" s="162"/>
      <c r="AG173" s="162"/>
      <c r="AH173" s="162"/>
      <c r="AI173" s="162"/>
      <c r="AJ173" s="162"/>
      <c r="AK173" s="162"/>
      <c r="AL173" s="162"/>
    </row>
    <row r="174" spans="5:38" x14ac:dyDescent="0.2">
      <c r="E174" s="162"/>
      <c r="F174" s="162"/>
      <c r="G174" s="162"/>
      <c r="H174" s="162"/>
      <c r="I174" s="162"/>
      <c r="J174" s="162"/>
      <c r="K174" s="162"/>
      <c r="L174" s="162"/>
      <c r="M174" s="162"/>
      <c r="N174" s="162"/>
      <c r="O174" s="162"/>
      <c r="P174" s="162"/>
      <c r="Q174" s="162"/>
      <c r="R174" s="162"/>
      <c r="S174" s="162"/>
      <c r="T174" s="162"/>
      <c r="U174" s="162"/>
      <c r="V174" s="162"/>
      <c r="W174" s="162"/>
      <c r="X174" s="162"/>
      <c r="Y174" s="162"/>
      <c r="Z174" s="162"/>
      <c r="AA174" s="162"/>
      <c r="AB174" s="162"/>
      <c r="AC174" s="162"/>
      <c r="AD174" s="162"/>
      <c r="AE174" s="162"/>
      <c r="AF174" s="162"/>
      <c r="AG174" s="162"/>
      <c r="AH174" s="162"/>
      <c r="AI174" s="162"/>
      <c r="AJ174" s="162"/>
      <c r="AK174" s="162"/>
      <c r="AL174" s="162"/>
    </row>
    <row r="175" spans="5:38" x14ac:dyDescent="0.2">
      <c r="E175" s="162"/>
      <c r="F175" s="162"/>
      <c r="G175" s="162"/>
      <c r="H175" s="162"/>
      <c r="I175" s="162"/>
      <c r="J175" s="162"/>
      <c r="K175" s="162"/>
      <c r="L175" s="162"/>
      <c r="M175" s="162"/>
      <c r="N175" s="162"/>
      <c r="O175" s="162"/>
      <c r="P175" s="162"/>
      <c r="Q175" s="162"/>
      <c r="R175" s="162"/>
      <c r="S175" s="162"/>
      <c r="T175" s="162"/>
      <c r="U175" s="162"/>
      <c r="V175" s="162"/>
      <c r="W175" s="162"/>
      <c r="X175" s="162"/>
      <c r="Y175" s="162"/>
      <c r="Z175" s="162"/>
      <c r="AA175" s="162"/>
      <c r="AB175" s="162"/>
      <c r="AC175" s="162"/>
      <c r="AD175" s="162"/>
      <c r="AE175" s="162"/>
      <c r="AF175" s="162"/>
      <c r="AG175" s="162"/>
      <c r="AH175" s="162"/>
      <c r="AI175" s="162"/>
      <c r="AJ175" s="162"/>
      <c r="AK175" s="162"/>
      <c r="AL175" s="162"/>
    </row>
    <row r="176" spans="5:38" x14ac:dyDescent="0.2">
      <c r="E176" s="162"/>
      <c r="F176" s="162"/>
      <c r="G176" s="162"/>
      <c r="H176" s="162"/>
      <c r="I176" s="162"/>
      <c r="J176" s="162"/>
      <c r="K176" s="162"/>
      <c r="L176" s="162"/>
      <c r="M176" s="162"/>
      <c r="N176" s="162"/>
      <c r="O176" s="162"/>
      <c r="P176" s="162"/>
      <c r="Q176" s="162"/>
      <c r="R176" s="162"/>
      <c r="S176" s="162"/>
      <c r="T176" s="162"/>
      <c r="U176" s="162"/>
      <c r="V176" s="162"/>
      <c r="W176" s="162"/>
      <c r="X176" s="162"/>
      <c r="Y176" s="162"/>
      <c r="Z176" s="162"/>
      <c r="AA176" s="162"/>
      <c r="AB176" s="162"/>
      <c r="AC176" s="162"/>
      <c r="AD176" s="162"/>
      <c r="AE176" s="162"/>
      <c r="AF176" s="162"/>
      <c r="AG176" s="162"/>
      <c r="AH176" s="162"/>
      <c r="AI176" s="162"/>
      <c r="AJ176" s="162"/>
      <c r="AK176" s="162"/>
      <c r="AL176" s="162"/>
    </row>
    <row r="177" spans="5:38" x14ac:dyDescent="0.2">
      <c r="E177" s="162"/>
      <c r="F177" s="162"/>
      <c r="G177" s="162"/>
      <c r="H177" s="162"/>
      <c r="I177" s="162"/>
      <c r="J177" s="162"/>
      <c r="K177" s="162"/>
      <c r="L177" s="162"/>
      <c r="M177" s="162"/>
      <c r="N177" s="162"/>
      <c r="O177" s="162"/>
      <c r="P177" s="162"/>
      <c r="Q177" s="162"/>
      <c r="R177" s="162"/>
      <c r="S177" s="162"/>
      <c r="T177" s="162"/>
      <c r="U177" s="162"/>
      <c r="V177" s="162"/>
      <c r="W177" s="162"/>
      <c r="X177" s="162"/>
      <c r="Y177" s="162"/>
      <c r="Z177" s="162"/>
      <c r="AA177" s="162"/>
      <c r="AB177" s="162"/>
      <c r="AC177" s="162"/>
      <c r="AD177" s="162"/>
      <c r="AE177" s="162"/>
      <c r="AF177" s="162"/>
      <c r="AG177" s="162"/>
      <c r="AH177" s="162"/>
      <c r="AI177" s="162"/>
      <c r="AJ177" s="162"/>
      <c r="AK177" s="162"/>
      <c r="AL177" s="162"/>
    </row>
    <row r="178" spans="5:38" x14ac:dyDescent="0.2">
      <c r="E178" s="162"/>
      <c r="F178" s="162"/>
      <c r="G178" s="162"/>
      <c r="H178" s="162"/>
      <c r="I178" s="162"/>
      <c r="J178" s="162"/>
      <c r="K178" s="162"/>
      <c r="L178" s="162"/>
      <c r="M178" s="162"/>
      <c r="N178" s="162"/>
      <c r="O178" s="162"/>
      <c r="P178" s="162"/>
      <c r="Q178" s="162"/>
      <c r="R178" s="162"/>
      <c r="S178" s="162"/>
      <c r="T178" s="162"/>
      <c r="U178" s="162"/>
      <c r="V178" s="162"/>
      <c r="W178" s="162"/>
      <c r="X178" s="162"/>
      <c r="Y178" s="162"/>
      <c r="Z178" s="162"/>
      <c r="AA178" s="162"/>
      <c r="AB178" s="162"/>
      <c r="AC178" s="162"/>
      <c r="AD178" s="162"/>
      <c r="AE178" s="162"/>
      <c r="AF178" s="162"/>
      <c r="AG178" s="162"/>
      <c r="AH178" s="162"/>
      <c r="AI178" s="162"/>
      <c r="AJ178" s="162"/>
      <c r="AK178" s="162"/>
      <c r="AL178" s="162"/>
    </row>
    <row r="179" spans="5:38" x14ac:dyDescent="0.2">
      <c r="E179" s="162"/>
      <c r="F179" s="162"/>
      <c r="G179" s="162"/>
      <c r="H179" s="162"/>
      <c r="I179" s="162"/>
      <c r="J179" s="162"/>
      <c r="K179" s="162"/>
      <c r="L179" s="162"/>
      <c r="M179" s="162"/>
      <c r="N179" s="162"/>
      <c r="O179" s="162"/>
      <c r="P179" s="162"/>
      <c r="Q179" s="162"/>
      <c r="R179" s="162"/>
      <c r="S179" s="162"/>
      <c r="T179" s="162"/>
      <c r="U179" s="162"/>
      <c r="V179" s="162"/>
      <c r="W179" s="162"/>
      <c r="X179" s="162"/>
      <c r="Y179" s="162"/>
      <c r="Z179" s="162"/>
      <c r="AA179" s="162"/>
      <c r="AB179" s="162"/>
      <c r="AC179" s="162"/>
      <c r="AD179" s="162"/>
      <c r="AE179" s="162"/>
      <c r="AF179" s="162"/>
      <c r="AG179" s="162"/>
      <c r="AH179" s="162"/>
      <c r="AI179" s="162"/>
      <c r="AJ179" s="162"/>
      <c r="AK179" s="162"/>
      <c r="AL179" s="162"/>
    </row>
    <row r="180" spans="5:38" x14ac:dyDescent="0.2">
      <c r="E180" s="162"/>
      <c r="F180" s="162"/>
      <c r="G180" s="162"/>
      <c r="H180" s="162"/>
      <c r="I180" s="162"/>
      <c r="J180" s="162"/>
      <c r="K180" s="162"/>
      <c r="L180" s="162"/>
      <c r="M180" s="162"/>
      <c r="N180" s="162"/>
      <c r="O180" s="162"/>
      <c r="P180" s="162"/>
      <c r="Q180" s="162"/>
      <c r="R180" s="162"/>
      <c r="S180" s="162"/>
      <c r="T180" s="162"/>
      <c r="U180" s="162"/>
      <c r="V180" s="162"/>
      <c r="W180" s="162"/>
      <c r="X180" s="162"/>
      <c r="Y180" s="162"/>
      <c r="Z180" s="162"/>
      <c r="AA180" s="162"/>
      <c r="AB180" s="162"/>
      <c r="AC180" s="162"/>
      <c r="AD180" s="162"/>
      <c r="AE180" s="162"/>
      <c r="AF180" s="162"/>
      <c r="AG180" s="162"/>
      <c r="AH180" s="162"/>
      <c r="AI180" s="162"/>
      <c r="AJ180" s="162"/>
      <c r="AK180" s="162"/>
      <c r="AL180" s="162"/>
    </row>
    <row r="181" spans="5:38" x14ac:dyDescent="0.2">
      <c r="E181" s="162"/>
      <c r="F181" s="162"/>
      <c r="G181" s="162"/>
      <c r="H181" s="162"/>
      <c r="I181" s="162"/>
      <c r="J181" s="162"/>
      <c r="K181" s="162"/>
      <c r="L181" s="162"/>
      <c r="M181" s="162"/>
      <c r="N181" s="162"/>
      <c r="O181" s="162"/>
      <c r="P181" s="162"/>
      <c r="Q181" s="162"/>
      <c r="R181" s="162"/>
      <c r="S181" s="162"/>
      <c r="T181" s="162"/>
      <c r="U181" s="162"/>
      <c r="V181" s="162"/>
      <c r="W181" s="162"/>
      <c r="X181" s="162"/>
      <c r="Y181" s="162"/>
      <c r="Z181" s="162"/>
      <c r="AA181" s="162"/>
      <c r="AB181" s="162"/>
      <c r="AC181" s="162"/>
      <c r="AD181" s="162"/>
      <c r="AE181" s="162"/>
      <c r="AF181" s="162"/>
      <c r="AG181" s="162"/>
      <c r="AH181" s="162"/>
      <c r="AI181" s="162"/>
      <c r="AJ181" s="162"/>
      <c r="AK181" s="162"/>
      <c r="AL181" s="162"/>
    </row>
    <row r="182" spans="5:38" x14ac:dyDescent="0.2">
      <c r="E182" s="162"/>
      <c r="F182" s="162"/>
      <c r="G182" s="162"/>
      <c r="H182" s="162"/>
      <c r="I182" s="162"/>
      <c r="J182" s="162"/>
      <c r="K182" s="162"/>
      <c r="L182" s="162"/>
      <c r="M182" s="162"/>
      <c r="N182" s="162"/>
      <c r="O182" s="162"/>
      <c r="P182" s="162"/>
      <c r="Q182" s="162"/>
      <c r="R182" s="162"/>
      <c r="S182" s="162"/>
      <c r="T182" s="162"/>
      <c r="U182" s="162"/>
      <c r="V182" s="162"/>
      <c r="W182" s="162"/>
      <c r="X182" s="162"/>
      <c r="Y182" s="162"/>
      <c r="Z182" s="162"/>
      <c r="AA182" s="162"/>
      <c r="AB182" s="162"/>
      <c r="AC182" s="162"/>
      <c r="AD182" s="162"/>
      <c r="AE182" s="162"/>
      <c r="AF182" s="162"/>
      <c r="AG182" s="162"/>
      <c r="AH182" s="162"/>
      <c r="AI182" s="162"/>
      <c r="AJ182" s="162"/>
      <c r="AK182" s="162"/>
      <c r="AL182" s="162"/>
    </row>
    <row r="183" spans="5:38" x14ac:dyDescent="0.2">
      <c r="E183" s="162"/>
      <c r="F183" s="162"/>
      <c r="G183" s="162"/>
      <c r="H183" s="162"/>
      <c r="I183" s="162"/>
      <c r="J183" s="162"/>
      <c r="K183" s="162"/>
      <c r="L183" s="162"/>
      <c r="M183" s="162"/>
      <c r="N183" s="162"/>
      <c r="O183" s="162"/>
      <c r="P183" s="162"/>
      <c r="Q183" s="162"/>
      <c r="R183" s="162"/>
      <c r="S183" s="162"/>
      <c r="T183" s="162"/>
      <c r="U183" s="162"/>
      <c r="V183" s="162"/>
      <c r="W183" s="162"/>
      <c r="X183" s="162"/>
      <c r="Y183" s="162"/>
      <c r="Z183" s="162"/>
      <c r="AA183" s="162"/>
      <c r="AB183" s="162"/>
      <c r="AC183" s="162"/>
      <c r="AD183" s="162"/>
      <c r="AE183" s="162"/>
      <c r="AF183" s="162"/>
      <c r="AG183" s="162"/>
      <c r="AH183" s="162"/>
      <c r="AI183" s="162"/>
      <c r="AJ183" s="162"/>
      <c r="AK183" s="162"/>
      <c r="AL183" s="162"/>
    </row>
    <row r="184" spans="5:38" x14ac:dyDescent="0.2">
      <c r="E184" s="162"/>
      <c r="F184" s="162"/>
      <c r="G184" s="162"/>
      <c r="H184" s="162"/>
      <c r="I184" s="162"/>
      <c r="J184" s="162"/>
      <c r="K184" s="162"/>
      <c r="L184" s="162"/>
      <c r="M184" s="162"/>
      <c r="N184" s="162"/>
      <c r="O184" s="162"/>
      <c r="P184" s="162"/>
      <c r="Q184" s="162"/>
      <c r="R184" s="162"/>
      <c r="S184" s="162"/>
      <c r="T184" s="162"/>
      <c r="U184" s="162"/>
      <c r="V184" s="162"/>
      <c r="W184" s="162"/>
      <c r="X184" s="162"/>
      <c r="Y184" s="162"/>
      <c r="Z184" s="162"/>
      <c r="AA184" s="162"/>
      <c r="AB184" s="162"/>
      <c r="AC184" s="162"/>
      <c r="AD184" s="162"/>
      <c r="AE184" s="162"/>
      <c r="AF184" s="162"/>
      <c r="AG184" s="162"/>
      <c r="AH184" s="162"/>
      <c r="AI184" s="162"/>
      <c r="AJ184" s="162"/>
      <c r="AK184" s="162"/>
      <c r="AL184" s="162"/>
    </row>
    <row r="185" spans="5:38" x14ac:dyDescent="0.2">
      <c r="E185" s="162"/>
      <c r="F185" s="162"/>
      <c r="G185" s="162"/>
      <c r="H185" s="162"/>
      <c r="I185" s="162"/>
      <c r="J185" s="162"/>
      <c r="K185" s="162"/>
      <c r="L185" s="162"/>
      <c r="M185" s="162"/>
      <c r="N185" s="162"/>
      <c r="O185" s="162"/>
      <c r="P185" s="162"/>
      <c r="Q185" s="162"/>
      <c r="R185" s="162"/>
      <c r="S185" s="162"/>
      <c r="T185" s="162"/>
      <c r="U185" s="162"/>
      <c r="V185" s="162"/>
      <c r="W185" s="162"/>
      <c r="X185" s="162"/>
      <c r="Y185" s="162"/>
      <c r="Z185" s="162"/>
      <c r="AA185" s="162"/>
      <c r="AB185" s="162"/>
      <c r="AC185" s="162"/>
      <c r="AD185" s="162"/>
      <c r="AE185" s="162"/>
      <c r="AF185" s="162"/>
      <c r="AG185" s="162"/>
      <c r="AH185" s="162"/>
      <c r="AI185" s="162"/>
      <c r="AJ185" s="162"/>
      <c r="AK185" s="162"/>
      <c r="AL185" s="162"/>
    </row>
    <row r="186" spans="5:38" x14ac:dyDescent="0.2">
      <c r="E186" s="162"/>
      <c r="F186" s="162"/>
      <c r="G186" s="162"/>
      <c r="H186" s="162"/>
      <c r="I186" s="162"/>
      <c r="J186" s="162"/>
      <c r="K186" s="162"/>
      <c r="L186" s="162"/>
      <c r="M186" s="162"/>
      <c r="N186" s="162"/>
      <c r="O186" s="162"/>
      <c r="P186" s="162"/>
      <c r="Q186" s="162"/>
      <c r="R186" s="162"/>
      <c r="S186" s="162"/>
      <c r="T186" s="162"/>
      <c r="U186" s="162"/>
      <c r="V186" s="162"/>
      <c r="W186" s="162"/>
      <c r="X186" s="162"/>
      <c r="Y186" s="162"/>
      <c r="Z186" s="162"/>
      <c r="AA186" s="162"/>
      <c r="AB186" s="162"/>
      <c r="AC186" s="162"/>
      <c r="AD186" s="162"/>
      <c r="AE186" s="162"/>
      <c r="AF186" s="162"/>
      <c r="AG186" s="162"/>
      <c r="AH186" s="162"/>
      <c r="AI186" s="162"/>
      <c r="AJ186" s="162"/>
      <c r="AK186" s="162"/>
      <c r="AL186" s="162"/>
    </row>
    <row r="187" spans="5:38" x14ac:dyDescent="0.2">
      <c r="E187" s="162"/>
      <c r="F187" s="162"/>
      <c r="G187" s="162"/>
      <c r="H187" s="162"/>
      <c r="I187" s="162"/>
      <c r="J187" s="162"/>
      <c r="K187" s="162"/>
      <c r="L187" s="162"/>
      <c r="M187" s="162"/>
      <c r="N187" s="162"/>
      <c r="O187" s="162"/>
      <c r="P187" s="162"/>
      <c r="Q187" s="162"/>
      <c r="R187" s="162"/>
      <c r="S187" s="162"/>
      <c r="T187" s="162"/>
      <c r="U187" s="162"/>
      <c r="V187" s="162"/>
      <c r="W187" s="162"/>
      <c r="X187" s="162"/>
      <c r="Y187" s="162"/>
      <c r="Z187" s="162"/>
      <c r="AA187" s="162"/>
      <c r="AB187" s="162"/>
      <c r="AC187" s="162"/>
      <c r="AD187" s="162"/>
      <c r="AE187" s="162"/>
      <c r="AF187" s="162"/>
      <c r="AG187" s="162"/>
      <c r="AH187" s="162"/>
      <c r="AI187" s="162"/>
      <c r="AJ187" s="162"/>
      <c r="AK187" s="162"/>
      <c r="AL187" s="162"/>
    </row>
    <row r="188" spans="5:38" x14ac:dyDescent="0.2">
      <c r="E188" s="162"/>
      <c r="F188" s="162"/>
      <c r="G188" s="162"/>
      <c r="H188" s="162"/>
      <c r="I188" s="162"/>
      <c r="J188" s="162"/>
      <c r="K188" s="162"/>
      <c r="L188" s="162"/>
      <c r="M188" s="162"/>
      <c r="N188" s="162"/>
      <c r="O188" s="162"/>
      <c r="P188" s="162"/>
      <c r="Q188" s="162"/>
      <c r="R188" s="162"/>
      <c r="S188" s="162"/>
      <c r="T188" s="162"/>
      <c r="U188" s="162"/>
      <c r="V188" s="162"/>
      <c r="W188" s="162"/>
      <c r="X188" s="162"/>
      <c r="Y188" s="162"/>
      <c r="Z188" s="162"/>
      <c r="AA188" s="162"/>
      <c r="AB188" s="162"/>
      <c r="AC188" s="162"/>
      <c r="AD188" s="162"/>
      <c r="AE188" s="162"/>
      <c r="AF188" s="162"/>
      <c r="AG188" s="162"/>
      <c r="AH188" s="162"/>
      <c r="AI188" s="162"/>
      <c r="AJ188" s="162"/>
      <c r="AK188" s="162"/>
      <c r="AL188" s="162"/>
    </row>
    <row r="189" spans="5:38" x14ac:dyDescent="0.2">
      <c r="E189" s="162"/>
      <c r="F189" s="162"/>
      <c r="G189" s="162"/>
      <c r="H189" s="162"/>
      <c r="I189" s="162"/>
      <c r="J189" s="162"/>
      <c r="K189" s="162"/>
      <c r="L189" s="162"/>
      <c r="M189" s="162"/>
      <c r="N189" s="162"/>
      <c r="O189" s="162"/>
      <c r="P189" s="162"/>
      <c r="Q189" s="162"/>
      <c r="R189" s="162"/>
      <c r="S189" s="162"/>
      <c r="T189" s="162"/>
      <c r="U189" s="162"/>
      <c r="V189" s="162"/>
      <c r="W189" s="162"/>
      <c r="X189" s="162"/>
      <c r="Y189" s="162"/>
      <c r="Z189" s="162"/>
      <c r="AA189" s="162"/>
      <c r="AB189" s="162"/>
      <c r="AC189" s="162"/>
      <c r="AD189" s="162"/>
      <c r="AE189" s="162"/>
      <c r="AF189" s="162"/>
      <c r="AG189" s="162"/>
      <c r="AH189" s="162"/>
      <c r="AI189" s="162"/>
      <c r="AJ189" s="162"/>
      <c r="AK189" s="162"/>
      <c r="AL189" s="162"/>
    </row>
    <row r="190" spans="5:38" x14ac:dyDescent="0.2">
      <c r="E190" s="162"/>
      <c r="F190" s="162"/>
      <c r="G190" s="162"/>
      <c r="H190" s="162"/>
      <c r="I190" s="162"/>
      <c r="J190" s="162"/>
      <c r="K190" s="162"/>
      <c r="L190" s="162"/>
      <c r="M190" s="162"/>
      <c r="N190" s="162"/>
      <c r="O190" s="162"/>
      <c r="P190" s="162"/>
      <c r="Q190" s="162"/>
      <c r="R190" s="162"/>
      <c r="S190" s="162"/>
      <c r="T190" s="162"/>
      <c r="U190" s="162"/>
      <c r="V190" s="162"/>
      <c r="W190" s="162"/>
      <c r="X190" s="162"/>
      <c r="Y190" s="162"/>
      <c r="Z190" s="162"/>
      <c r="AA190" s="162"/>
      <c r="AB190" s="162"/>
      <c r="AC190" s="162"/>
      <c r="AD190" s="162"/>
      <c r="AE190" s="162"/>
      <c r="AF190" s="162"/>
      <c r="AG190" s="162"/>
      <c r="AH190" s="162"/>
      <c r="AI190" s="162"/>
      <c r="AJ190" s="162"/>
      <c r="AK190" s="162"/>
      <c r="AL190" s="162"/>
    </row>
    <row r="191" spans="5:38" x14ac:dyDescent="0.2">
      <c r="E191" s="162"/>
      <c r="F191" s="162"/>
      <c r="G191" s="162"/>
      <c r="H191" s="162"/>
      <c r="I191" s="162"/>
      <c r="J191" s="162"/>
      <c r="K191" s="162"/>
      <c r="L191" s="162"/>
      <c r="M191" s="162"/>
      <c r="N191" s="162"/>
      <c r="O191" s="162"/>
      <c r="P191" s="162"/>
      <c r="Q191" s="162"/>
      <c r="R191" s="162"/>
      <c r="S191" s="162"/>
      <c r="T191" s="162"/>
      <c r="U191" s="162"/>
      <c r="V191" s="162"/>
      <c r="W191" s="162"/>
      <c r="X191" s="162"/>
      <c r="Y191" s="162"/>
      <c r="Z191" s="162"/>
      <c r="AA191" s="162"/>
      <c r="AB191" s="162"/>
      <c r="AC191" s="162"/>
      <c r="AD191" s="162"/>
      <c r="AE191" s="162"/>
      <c r="AF191" s="162"/>
      <c r="AG191" s="162"/>
      <c r="AH191" s="162"/>
      <c r="AI191" s="162"/>
      <c r="AJ191" s="162"/>
      <c r="AK191" s="162"/>
      <c r="AL191" s="162"/>
    </row>
    <row r="192" spans="5:38" x14ac:dyDescent="0.2">
      <c r="E192" s="162"/>
      <c r="F192" s="162"/>
      <c r="G192" s="162"/>
      <c r="H192" s="162"/>
      <c r="I192" s="162"/>
      <c r="J192" s="162"/>
      <c r="K192" s="162"/>
      <c r="L192" s="162"/>
      <c r="M192" s="162"/>
      <c r="N192" s="162"/>
      <c r="O192" s="162"/>
      <c r="P192" s="162"/>
      <c r="Q192" s="162"/>
      <c r="R192" s="162"/>
      <c r="S192" s="162"/>
      <c r="T192" s="162"/>
      <c r="U192" s="162"/>
      <c r="V192" s="162"/>
      <c r="W192" s="162"/>
      <c r="X192" s="162"/>
      <c r="Y192" s="162"/>
      <c r="Z192" s="162"/>
      <c r="AA192" s="162"/>
      <c r="AB192" s="162"/>
      <c r="AC192" s="162"/>
      <c r="AD192" s="162"/>
      <c r="AE192" s="162"/>
      <c r="AF192" s="162"/>
      <c r="AG192" s="162"/>
      <c r="AH192" s="162"/>
      <c r="AI192" s="162"/>
      <c r="AJ192" s="162"/>
      <c r="AK192" s="162"/>
      <c r="AL192" s="162"/>
    </row>
    <row r="193" spans="5:38" x14ac:dyDescent="0.2">
      <c r="E193" s="162"/>
      <c r="F193" s="162"/>
      <c r="G193" s="162"/>
      <c r="H193" s="162"/>
      <c r="I193" s="162"/>
      <c r="J193" s="162"/>
      <c r="K193" s="162"/>
      <c r="L193" s="162"/>
      <c r="M193" s="162"/>
      <c r="N193" s="162"/>
      <c r="O193" s="162"/>
      <c r="P193" s="162"/>
      <c r="Q193" s="162"/>
      <c r="R193" s="162"/>
      <c r="S193" s="162"/>
      <c r="T193" s="162"/>
      <c r="U193" s="162"/>
      <c r="V193" s="162"/>
      <c r="W193" s="162"/>
      <c r="X193" s="162"/>
      <c r="Y193" s="162"/>
      <c r="Z193" s="162"/>
      <c r="AA193" s="162"/>
      <c r="AB193" s="162"/>
      <c r="AC193" s="162"/>
      <c r="AD193" s="162"/>
      <c r="AE193" s="162"/>
      <c r="AF193" s="162"/>
      <c r="AG193" s="162"/>
      <c r="AH193" s="162"/>
      <c r="AI193" s="162"/>
      <c r="AJ193" s="162"/>
      <c r="AK193" s="162"/>
      <c r="AL193" s="162"/>
    </row>
    <row r="194" spans="5:38" x14ac:dyDescent="0.2">
      <c r="E194" s="162"/>
      <c r="F194" s="162"/>
      <c r="G194" s="162"/>
      <c r="H194" s="162"/>
      <c r="I194" s="162"/>
      <c r="J194" s="162"/>
      <c r="K194" s="162"/>
      <c r="L194" s="162"/>
      <c r="M194" s="162"/>
      <c r="N194" s="162"/>
      <c r="O194" s="162"/>
      <c r="P194" s="162"/>
      <c r="Q194" s="162"/>
      <c r="R194" s="162"/>
      <c r="S194" s="162"/>
      <c r="T194" s="162"/>
      <c r="U194" s="162"/>
      <c r="V194" s="162"/>
      <c r="W194" s="162"/>
      <c r="X194" s="162"/>
      <c r="Y194" s="162"/>
      <c r="Z194" s="162"/>
      <c r="AA194" s="162"/>
      <c r="AB194" s="162"/>
      <c r="AC194" s="162"/>
      <c r="AD194" s="162"/>
      <c r="AE194" s="162"/>
      <c r="AF194" s="162"/>
      <c r="AG194" s="162"/>
      <c r="AH194" s="162"/>
      <c r="AI194" s="162"/>
      <c r="AJ194" s="162"/>
      <c r="AK194" s="162"/>
      <c r="AL194" s="162"/>
    </row>
    <row r="195" spans="5:38" x14ac:dyDescent="0.2">
      <c r="E195" s="162"/>
      <c r="F195" s="162"/>
      <c r="G195" s="162"/>
      <c r="H195" s="162"/>
      <c r="I195" s="162"/>
      <c r="J195" s="162"/>
      <c r="K195" s="162"/>
      <c r="L195" s="162"/>
      <c r="M195" s="162"/>
      <c r="N195" s="162"/>
      <c r="O195" s="162"/>
      <c r="P195" s="162"/>
      <c r="Q195" s="162"/>
      <c r="R195" s="162"/>
      <c r="S195" s="162"/>
      <c r="T195" s="162"/>
      <c r="U195" s="162"/>
      <c r="V195" s="162"/>
      <c r="W195" s="162"/>
      <c r="X195" s="162"/>
      <c r="Y195" s="162"/>
      <c r="Z195" s="162"/>
      <c r="AA195" s="162"/>
      <c r="AB195" s="162"/>
      <c r="AC195" s="162"/>
      <c r="AD195" s="162"/>
      <c r="AE195" s="162"/>
      <c r="AF195" s="162"/>
      <c r="AG195" s="162"/>
      <c r="AH195" s="162"/>
      <c r="AI195" s="162"/>
      <c r="AJ195" s="162"/>
      <c r="AK195" s="162"/>
      <c r="AL195" s="162"/>
    </row>
    <row r="196" spans="5:38" x14ac:dyDescent="0.2">
      <c r="E196" s="162"/>
      <c r="F196" s="162"/>
      <c r="G196" s="162"/>
      <c r="H196" s="162"/>
      <c r="I196" s="162"/>
      <c r="J196" s="162"/>
      <c r="K196" s="162"/>
      <c r="L196" s="162"/>
      <c r="M196" s="162"/>
      <c r="N196" s="162"/>
      <c r="O196" s="162"/>
      <c r="P196" s="162"/>
      <c r="Q196" s="162"/>
      <c r="R196" s="162"/>
      <c r="S196" s="162"/>
      <c r="T196" s="162"/>
      <c r="U196" s="162"/>
      <c r="V196" s="162"/>
      <c r="W196" s="162"/>
      <c r="X196" s="162"/>
      <c r="Y196" s="162"/>
      <c r="Z196" s="162"/>
      <c r="AA196" s="162"/>
      <c r="AB196" s="162"/>
      <c r="AC196" s="162"/>
      <c r="AD196" s="162"/>
      <c r="AE196" s="162"/>
      <c r="AF196" s="162"/>
      <c r="AG196" s="162"/>
      <c r="AH196" s="162"/>
      <c r="AI196" s="162"/>
      <c r="AJ196" s="162"/>
      <c r="AK196" s="162"/>
      <c r="AL196" s="162"/>
    </row>
    <row r="197" spans="5:38" x14ac:dyDescent="0.2">
      <c r="E197" s="162"/>
      <c r="F197" s="162"/>
      <c r="G197" s="162"/>
      <c r="H197" s="162"/>
      <c r="I197" s="162"/>
      <c r="J197" s="162"/>
      <c r="K197" s="162"/>
      <c r="L197" s="162"/>
      <c r="M197" s="162"/>
      <c r="N197" s="162"/>
      <c r="O197" s="162"/>
      <c r="P197" s="162"/>
      <c r="Q197" s="162"/>
      <c r="R197" s="162"/>
      <c r="S197" s="162"/>
      <c r="T197" s="162"/>
      <c r="U197" s="162"/>
      <c r="V197" s="162"/>
      <c r="W197" s="162"/>
      <c r="X197" s="162"/>
      <c r="Y197" s="162"/>
      <c r="Z197" s="162"/>
      <c r="AA197" s="162"/>
      <c r="AB197" s="162"/>
      <c r="AC197" s="162"/>
      <c r="AD197" s="162"/>
      <c r="AE197" s="162"/>
      <c r="AF197" s="162"/>
      <c r="AG197" s="162"/>
      <c r="AH197" s="162"/>
      <c r="AI197" s="162"/>
      <c r="AJ197" s="162"/>
      <c r="AK197" s="162"/>
      <c r="AL197" s="162"/>
    </row>
    <row r="198" spans="5:38" x14ac:dyDescent="0.2">
      <c r="E198" s="162"/>
      <c r="F198" s="162"/>
      <c r="G198" s="162"/>
      <c r="H198" s="162"/>
      <c r="I198" s="162"/>
      <c r="J198" s="162"/>
      <c r="K198" s="162"/>
      <c r="L198" s="162"/>
      <c r="M198" s="162"/>
      <c r="N198" s="162"/>
      <c r="O198" s="162"/>
      <c r="P198" s="162"/>
      <c r="Q198" s="162"/>
      <c r="R198" s="162"/>
      <c r="S198" s="162"/>
      <c r="T198" s="162"/>
      <c r="U198" s="162"/>
      <c r="V198" s="162"/>
      <c r="W198" s="162"/>
      <c r="X198" s="162"/>
      <c r="Y198" s="162"/>
      <c r="Z198" s="162"/>
      <c r="AA198" s="162"/>
      <c r="AB198" s="162"/>
      <c r="AC198" s="162"/>
      <c r="AD198" s="162"/>
      <c r="AE198" s="162"/>
      <c r="AF198" s="162"/>
      <c r="AG198" s="162"/>
      <c r="AH198" s="162"/>
      <c r="AI198" s="162"/>
      <c r="AJ198" s="162"/>
      <c r="AK198" s="162"/>
      <c r="AL198" s="162"/>
    </row>
    <row r="199" spans="5:38" x14ac:dyDescent="0.2">
      <c r="E199" s="162"/>
      <c r="F199" s="162"/>
      <c r="G199" s="162"/>
      <c r="H199" s="162"/>
      <c r="I199" s="162"/>
      <c r="J199" s="162"/>
      <c r="K199" s="162"/>
      <c r="L199" s="162"/>
      <c r="M199" s="162"/>
      <c r="N199" s="162"/>
      <c r="O199" s="162"/>
      <c r="P199" s="162"/>
      <c r="Q199" s="162"/>
      <c r="R199" s="162"/>
      <c r="S199" s="162"/>
      <c r="T199" s="162"/>
      <c r="U199" s="162"/>
      <c r="V199" s="162"/>
      <c r="W199" s="162"/>
      <c r="X199" s="162"/>
      <c r="Y199" s="162"/>
      <c r="Z199" s="162"/>
      <c r="AA199" s="162"/>
      <c r="AB199" s="162"/>
      <c r="AC199" s="162"/>
      <c r="AD199" s="162"/>
      <c r="AE199" s="162"/>
      <c r="AF199" s="162"/>
      <c r="AG199" s="162"/>
      <c r="AH199" s="162"/>
      <c r="AI199" s="162"/>
      <c r="AJ199" s="162"/>
      <c r="AK199" s="162"/>
      <c r="AL199" s="162"/>
    </row>
    <row r="200" spans="5:38" x14ac:dyDescent="0.2">
      <c r="E200" s="162"/>
      <c r="F200" s="162"/>
      <c r="G200" s="162"/>
      <c r="H200" s="162"/>
      <c r="I200" s="162"/>
      <c r="J200" s="162"/>
      <c r="K200" s="162"/>
      <c r="L200" s="162"/>
      <c r="M200" s="162"/>
      <c r="N200" s="162"/>
      <c r="O200" s="162"/>
      <c r="P200" s="162"/>
      <c r="Q200" s="162"/>
      <c r="R200" s="162"/>
      <c r="S200" s="162"/>
      <c r="T200" s="162"/>
      <c r="U200" s="162"/>
      <c r="V200" s="162"/>
      <c r="W200" s="162"/>
      <c r="X200" s="162"/>
      <c r="Y200" s="162"/>
      <c r="Z200" s="162"/>
      <c r="AA200" s="162"/>
      <c r="AB200" s="162"/>
      <c r="AC200" s="162"/>
      <c r="AD200" s="162"/>
      <c r="AE200" s="162"/>
      <c r="AF200" s="162"/>
      <c r="AG200" s="162"/>
      <c r="AH200" s="162"/>
      <c r="AI200" s="162"/>
      <c r="AJ200" s="162"/>
      <c r="AK200" s="162"/>
      <c r="AL200" s="162"/>
    </row>
    <row r="201" spans="5:38" x14ac:dyDescent="0.2">
      <c r="E201" s="162"/>
      <c r="F201" s="162"/>
      <c r="G201" s="162"/>
      <c r="H201" s="162"/>
      <c r="I201" s="162"/>
      <c r="J201" s="162"/>
      <c r="K201" s="162"/>
      <c r="L201" s="162"/>
      <c r="M201" s="162"/>
      <c r="N201" s="162"/>
      <c r="O201" s="162"/>
      <c r="P201" s="162"/>
      <c r="Q201" s="162"/>
      <c r="R201" s="162"/>
      <c r="S201" s="162"/>
      <c r="T201" s="162"/>
      <c r="U201" s="162"/>
      <c r="V201" s="162"/>
      <c r="W201" s="162"/>
      <c r="X201" s="162"/>
      <c r="Y201" s="162"/>
      <c r="Z201" s="162"/>
      <c r="AA201" s="162"/>
      <c r="AB201" s="162"/>
      <c r="AC201" s="162"/>
      <c r="AD201" s="162"/>
      <c r="AE201" s="162"/>
      <c r="AF201" s="162"/>
      <c r="AG201" s="162"/>
      <c r="AH201" s="162"/>
      <c r="AI201" s="162"/>
      <c r="AJ201" s="162"/>
      <c r="AK201" s="162"/>
      <c r="AL201" s="162"/>
    </row>
    <row r="202" spans="5:38" x14ac:dyDescent="0.2">
      <c r="E202" s="162"/>
      <c r="F202" s="162"/>
      <c r="G202" s="162"/>
      <c r="H202" s="162"/>
      <c r="I202" s="162"/>
      <c r="J202" s="162"/>
      <c r="K202" s="162"/>
      <c r="L202" s="162"/>
      <c r="M202" s="162"/>
      <c r="N202" s="162"/>
      <c r="O202" s="162"/>
      <c r="P202" s="162"/>
      <c r="Q202" s="162"/>
      <c r="R202" s="162"/>
      <c r="S202" s="162"/>
      <c r="T202" s="162"/>
      <c r="U202" s="162"/>
      <c r="V202" s="162"/>
      <c r="W202" s="162"/>
      <c r="X202" s="162"/>
      <c r="Y202" s="162"/>
      <c r="Z202" s="162"/>
      <c r="AA202" s="162"/>
      <c r="AB202" s="162"/>
      <c r="AC202" s="162"/>
      <c r="AD202" s="162"/>
      <c r="AE202" s="162"/>
      <c r="AF202" s="162"/>
      <c r="AG202" s="162"/>
      <c r="AH202" s="162"/>
      <c r="AI202" s="162"/>
      <c r="AJ202" s="162"/>
      <c r="AK202" s="162"/>
      <c r="AL202" s="162"/>
    </row>
    <row r="203" spans="5:38" x14ac:dyDescent="0.2">
      <c r="E203" s="162"/>
      <c r="F203" s="162"/>
      <c r="G203" s="162"/>
      <c r="H203" s="162"/>
      <c r="I203" s="162"/>
      <c r="J203" s="162"/>
      <c r="K203" s="162"/>
      <c r="L203" s="162"/>
      <c r="M203" s="162"/>
      <c r="N203" s="162"/>
      <c r="O203" s="162"/>
      <c r="P203" s="162"/>
      <c r="Q203" s="162"/>
      <c r="R203" s="162"/>
      <c r="S203" s="162"/>
      <c r="T203" s="162"/>
      <c r="U203" s="162"/>
      <c r="V203" s="162"/>
      <c r="W203" s="162"/>
      <c r="X203" s="162"/>
      <c r="Y203" s="162"/>
      <c r="Z203" s="162"/>
      <c r="AA203" s="162"/>
      <c r="AB203" s="162"/>
      <c r="AC203" s="162"/>
      <c r="AD203" s="162"/>
      <c r="AE203" s="162"/>
      <c r="AF203" s="162"/>
      <c r="AG203" s="162"/>
      <c r="AH203" s="162"/>
      <c r="AI203" s="162"/>
      <c r="AJ203" s="162"/>
      <c r="AK203" s="162"/>
      <c r="AL203" s="162"/>
    </row>
    <row r="204" spans="5:38" x14ac:dyDescent="0.2">
      <c r="E204" s="162"/>
      <c r="F204" s="162"/>
      <c r="G204" s="162"/>
      <c r="H204" s="162"/>
      <c r="I204" s="162"/>
      <c r="J204" s="162"/>
      <c r="K204" s="162"/>
      <c r="L204" s="162"/>
      <c r="M204" s="162"/>
      <c r="N204" s="162"/>
      <c r="O204" s="162"/>
      <c r="P204" s="162"/>
      <c r="Q204" s="162"/>
      <c r="R204" s="162"/>
      <c r="S204" s="162"/>
      <c r="T204" s="162"/>
      <c r="U204" s="162"/>
      <c r="V204" s="162"/>
      <c r="W204" s="162"/>
      <c r="X204" s="162"/>
      <c r="Y204" s="162"/>
      <c r="Z204" s="162"/>
      <c r="AA204" s="162"/>
      <c r="AB204" s="162"/>
      <c r="AC204" s="162"/>
      <c r="AD204" s="162"/>
      <c r="AE204" s="162"/>
      <c r="AF204" s="162"/>
      <c r="AG204" s="162"/>
      <c r="AH204" s="162"/>
      <c r="AI204" s="162"/>
      <c r="AJ204" s="162"/>
      <c r="AK204" s="162"/>
      <c r="AL204" s="162"/>
    </row>
    <row r="205" spans="5:38" x14ac:dyDescent="0.2">
      <c r="E205" s="162"/>
      <c r="F205" s="162"/>
      <c r="G205" s="162"/>
      <c r="H205" s="162"/>
      <c r="I205" s="162"/>
      <c r="J205" s="162"/>
      <c r="K205" s="162"/>
      <c r="L205" s="162"/>
      <c r="M205" s="162"/>
      <c r="N205" s="162"/>
      <c r="O205" s="162"/>
      <c r="P205" s="162"/>
      <c r="Q205" s="162"/>
      <c r="R205" s="162"/>
      <c r="S205" s="162"/>
      <c r="T205" s="162"/>
      <c r="U205" s="162"/>
      <c r="V205" s="162"/>
      <c r="W205" s="162"/>
      <c r="X205" s="162"/>
      <c r="Y205" s="162"/>
      <c r="Z205" s="162"/>
      <c r="AA205" s="162"/>
      <c r="AB205" s="162"/>
      <c r="AC205" s="162"/>
      <c r="AD205" s="162"/>
      <c r="AE205" s="162"/>
      <c r="AF205" s="162"/>
      <c r="AG205" s="162"/>
      <c r="AH205" s="162"/>
      <c r="AI205" s="162"/>
      <c r="AJ205" s="162"/>
      <c r="AK205" s="162"/>
      <c r="AL205" s="162"/>
    </row>
    <row r="206" spans="5:38" x14ac:dyDescent="0.2">
      <c r="E206" s="162"/>
      <c r="F206" s="162"/>
      <c r="G206" s="162"/>
      <c r="H206" s="162"/>
      <c r="I206" s="162"/>
      <c r="J206" s="162"/>
      <c r="K206" s="162"/>
      <c r="L206" s="162"/>
      <c r="M206" s="162"/>
      <c r="N206" s="162"/>
      <c r="O206" s="162"/>
      <c r="P206" s="162"/>
      <c r="Q206" s="162"/>
      <c r="R206" s="162"/>
      <c r="S206" s="162"/>
      <c r="T206" s="162"/>
      <c r="U206" s="162"/>
      <c r="V206" s="162"/>
      <c r="W206" s="162"/>
      <c r="X206" s="162"/>
      <c r="Y206" s="162"/>
      <c r="Z206" s="162"/>
      <c r="AA206" s="162"/>
      <c r="AB206" s="162"/>
      <c r="AC206" s="162"/>
      <c r="AD206" s="162"/>
      <c r="AE206" s="162"/>
      <c r="AF206" s="162"/>
      <c r="AG206" s="162"/>
      <c r="AH206" s="162"/>
      <c r="AI206" s="162"/>
      <c r="AJ206" s="162"/>
      <c r="AK206" s="162"/>
      <c r="AL206" s="162"/>
    </row>
    <row r="207" spans="5:38" x14ac:dyDescent="0.2">
      <c r="E207" s="162"/>
      <c r="F207" s="162"/>
      <c r="G207" s="162"/>
      <c r="H207" s="162"/>
      <c r="I207" s="162"/>
      <c r="J207" s="162"/>
      <c r="K207" s="162"/>
      <c r="L207" s="162"/>
      <c r="M207" s="162"/>
      <c r="N207" s="162"/>
      <c r="O207" s="162"/>
      <c r="P207" s="162"/>
      <c r="Q207" s="162"/>
      <c r="R207" s="162"/>
      <c r="S207" s="162"/>
      <c r="T207" s="162"/>
      <c r="U207" s="162"/>
      <c r="V207" s="162"/>
      <c r="W207" s="162"/>
      <c r="X207" s="162"/>
      <c r="Y207" s="162"/>
      <c r="Z207" s="162"/>
      <c r="AA207" s="162"/>
      <c r="AB207" s="162"/>
      <c r="AC207" s="162"/>
      <c r="AD207" s="162"/>
      <c r="AE207" s="162"/>
      <c r="AF207" s="162"/>
      <c r="AG207" s="162"/>
      <c r="AH207" s="162"/>
      <c r="AI207" s="162"/>
      <c r="AJ207" s="162"/>
      <c r="AK207" s="162"/>
      <c r="AL207" s="162"/>
    </row>
    <row r="208" spans="5:38" x14ac:dyDescent="0.2">
      <c r="E208" s="162"/>
      <c r="F208" s="162"/>
      <c r="G208" s="162"/>
      <c r="H208" s="162"/>
      <c r="I208" s="162"/>
      <c r="J208" s="162"/>
      <c r="K208" s="162"/>
      <c r="L208" s="162"/>
      <c r="M208" s="162"/>
      <c r="N208" s="162"/>
      <c r="O208" s="162"/>
      <c r="P208" s="162"/>
      <c r="Q208" s="162"/>
      <c r="R208" s="162"/>
      <c r="S208" s="162"/>
      <c r="T208" s="162"/>
      <c r="U208" s="162"/>
      <c r="V208" s="162"/>
      <c r="W208" s="162"/>
      <c r="X208" s="162"/>
      <c r="Y208" s="162"/>
      <c r="Z208" s="162"/>
      <c r="AA208" s="162"/>
      <c r="AB208" s="162"/>
      <c r="AC208" s="162"/>
      <c r="AD208" s="162"/>
      <c r="AE208" s="162"/>
      <c r="AF208" s="162"/>
      <c r="AG208" s="162"/>
      <c r="AH208" s="162"/>
      <c r="AI208" s="162"/>
      <c r="AJ208" s="162"/>
      <c r="AK208" s="162"/>
      <c r="AL208" s="162"/>
    </row>
    <row r="209" spans="5:38" x14ac:dyDescent="0.2">
      <c r="E209" s="162"/>
      <c r="F209" s="162"/>
      <c r="G209" s="162"/>
      <c r="H209" s="162"/>
      <c r="I209" s="162"/>
      <c r="J209" s="162"/>
      <c r="K209" s="162"/>
      <c r="L209" s="162"/>
      <c r="M209" s="162"/>
      <c r="N209" s="162"/>
      <c r="O209" s="162"/>
      <c r="P209" s="162"/>
      <c r="Q209" s="162"/>
      <c r="R209" s="162"/>
      <c r="S209" s="162"/>
      <c r="T209" s="162"/>
      <c r="U209" s="162"/>
      <c r="V209" s="162"/>
      <c r="W209" s="162"/>
      <c r="X209" s="162"/>
      <c r="Y209" s="162"/>
      <c r="Z209" s="162"/>
      <c r="AA209" s="162"/>
      <c r="AB209" s="162"/>
      <c r="AC209" s="162"/>
      <c r="AD209" s="162"/>
      <c r="AE209" s="162"/>
      <c r="AF209" s="162"/>
      <c r="AG209" s="162"/>
      <c r="AH209" s="162"/>
      <c r="AI209" s="162"/>
      <c r="AJ209" s="162"/>
      <c r="AK209" s="162"/>
      <c r="AL209" s="162"/>
    </row>
    <row r="210" spans="5:38" x14ac:dyDescent="0.2">
      <c r="E210" s="162"/>
      <c r="F210" s="162"/>
      <c r="G210" s="162"/>
      <c r="H210" s="162"/>
      <c r="I210" s="162"/>
      <c r="J210" s="162"/>
      <c r="K210" s="162"/>
      <c r="L210" s="162"/>
      <c r="M210" s="162"/>
      <c r="N210" s="162"/>
      <c r="O210" s="162"/>
      <c r="P210" s="162"/>
      <c r="Q210" s="162"/>
      <c r="R210" s="162"/>
      <c r="S210" s="162"/>
      <c r="T210" s="162"/>
      <c r="U210" s="162"/>
      <c r="V210" s="162"/>
      <c r="W210" s="162"/>
      <c r="X210" s="162"/>
      <c r="Y210" s="162"/>
      <c r="Z210" s="162"/>
      <c r="AA210" s="162"/>
      <c r="AB210" s="162"/>
      <c r="AC210" s="162"/>
      <c r="AD210" s="162"/>
      <c r="AE210" s="162"/>
      <c r="AF210" s="162"/>
      <c r="AG210" s="162"/>
      <c r="AH210" s="162"/>
      <c r="AI210" s="162"/>
      <c r="AJ210" s="162"/>
      <c r="AK210" s="162"/>
      <c r="AL210" s="162"/>
    </row>
    <row r="211" spans="5:38" x14ac:dyDescent="0.2">
      <c r="E211" s="162"/>
      <c r="F211" s="162"/>
      <c r="G211" s="162"/>
      <c r="H211" s="162"/>
      <c r="I211" s="162"/>
      <c r="J211" s="162"/>
      <c r="K211" s="162"/>
      <c r="L211" s="162"/>
      <c r="M211" s="162"/>
      <c r="N211" s="162"/>
      <c r="O211" s="162"/>
      <c r="P211" s="162"/>
      <c r="Q211" s="162"/>
      <c r="R211" s="162"/>
      <c r="S211" s="162"/>
      <c r="T211" s="162"/>
      <c r="U211" s="162"/>
      <c r="V211" s="162"/>
      <c r="W211" s="162"/>
      <c r="X211" s="162"/>
      <c r="Y211" s="162"/>
      <c r="Z211" s="162"/>
      <c r="AA211" s="162"/>
      <c r="AB211" s="162"/>
      <c r="AC211" s="162"/>
      <c r="AD211" s="162"/>
      <c r="AE211" s="162"/>
      <c r="AF211" s="162"/>
      <c r="AG211" s="162"/>
      <c r="AH211" s="162"/>
      <c r="AI211" s="162"/>
      <c r="AJ211" s="162"/>
      <c r="AK211" s="162"/>
      <c r="AL211" s="162"/>
    </row>
    <row r="212" spans="5:38" x14ac:dyDescent="0.2">
      <c r="E212" s="162"/>
      <c r="F212" s="162"/>
      <c r="G212" s="162"/>
      <c r="H212" s="162"/>
      <c r="I212" s="162"/>
      <c r="J212" s="162"/>
      <c r="K212" s="162"/>
      <c r="L212" s="162"/>
      <c r="M212" s="162"/>
      <c r="N212" s="162"/>
      <c r="O212" s="162"/>
      <c r="P212" s="162"/>
      <c r="Q212" s="162"/>
      <c r="R212" s="162"/>
      <c r="S212" s="162"/>
      <c r="T212" s="162"/>
      <c r="U212" s="162"/>
      <c r="V212" s="162"/>
      <c r="W212" s="162"/>
      <c r="X212" s="162"/>
      <c r="Y212" s="162"/>
      <c r="Z212" s="162"/>
      <c r="AA212" s="162"/>
      <c r="AB212" s="162"/>
      <c r="AC212" s="162"/>
      <c r="AD212" s="162"/>
      <c r="AE212" s="162"/>
      <c r="AF212" s="162"/>
      <c r="AG212" s="162"/>
      <c r="AH212" s="162"/>
      <c r="AI212" s="162"/>
      <c r="AJ212" s="162"/>
      <c r="AK212" s="162"/>
      <c r="AL212" s="162"/>
    </row>
    <row r="213" spans="5:38" x14ac:dyDescent="0.2">
      <c r="E213" s="162"/>
      <c r="F213" s="162"/>
      <c r="G213" s="162"/>
      <c r="H213" s="162"/>
      <c r="I213" s="162"/>
      <c r="J213" s="162"/>
      <c r="K213" s="162"/>
      <c r="L213" s="162"/>
      <c r="M213" s="162"/>
      <c r="N213" s="162"/>
      <c r="O213" s="162"/>
      <c r="P213" s="162"/>
      <c r="Q213" s="162"/>
      <c r="R213" s="162"/>
      <c r="S213" s="162"/>
      <c r="T213" s="162"/>
      <c r="U213" s="162"/>
      <c r="V213" s="162"/>
      <c r="W213" s="162"/>
      <c r="X213" s="162"/>
      <c r="Y213" s="162"/>
      <c r="Z213" s="162"/>
      <c r="AA213" s="162"/>
      <c r="AB213" s="162"/>
      <c r="AC213" s="162"/>
      <c r="AD213" s="162"/>
      <c r="AE213" s="162"/>
      <c r="AF213" s="162"/>
      <c r="AG213" s="162"/>
      <c r="AH213" s="162"/>
      <c r="AI213" s="162"/>
      <c r="AJ213" s="162"/>
      <c r="AK213" s="162"/>
      <c r="AL213" s="162"/>
    </row>
    <row r="214" spans="5:38" x14ac:dyDescent="0.2">
      <c r="E214" s="162"/>
      <c r="F214" s="162"/>
      <c r="G214" s="162"/>
      <c r="H214" s="162"/>
      <c r="I214" s="162"/>
      <c r="J214" s="162"/>
      <c r="K214" s="162"/>
      <c r="L214" s="162"/>
      <c r="M214" s="162"/>
      <c r="N214" s="162"/>
      <c r="O214" s="162"/>
      <c r="P214" s="162"/>
      <c r="Q214" s="162"/>
      <c r="R214" s="162"/>
      <c r="S214" s="162"/>
      <c r="T214" s="162"/>
      <c r="U214" s="162"/>
      <c r="V214" s="162"/>
      <c r="W214" s="162"/>
      <c r="X214" s="162"/>
      <c r="Y214" s="162"/>
      <c r="Z214" s="162"/>
      <c r="AA214" s="162"/>
      <c r="AB214" s="162"/>
      <c r="AC214" s="162"/>
      <c r="AD214" s="162"/>
      <c r="AE214" s="162"/>
      <c r="AF214" s="162"/>
      <c r="AG214" s="162"/>
      <c r="AH214" s="162"/>
      <c r="AI214" s="162"/>
      <c r="AJ214" s="162"/>
      <c r="AK214" s="162"/>
      <c r="AL214" s="162"/>
    </row>
    <row r="215" spans="5:38" x14ac:dyDescent="0.2">
      <c r="E215" s="162"/>
      <c r="F215" s="162"/>
      <c r="G215" s="162"/>
      <c r="H215" s="162"/>
      <c r="I215" s="162"/>
      <c r="J215" s="162"/>
      <c r="K215" s="162"/>
      <c r="L215" s="162"/>
      <c r="M215" s="162"/>
      <c r="N215" s="162"/>
      <c r="O215" s="162"/>
      <c r="P215" s="162"/>
      <c r="Q215" s="162"/>
      <c r="R215" s="162"/>
      <c r="S215" s="162"/>
      <c r="T215" s="162"/>
      <c r="U215" s="162"/>
      <c r="V215" s="162"/>
      <c r="W215" s="162"/>
      <c r="X215" s="162"/>
      <c r="Y215" s="162"/>
      <c r="Z215" s="162"/>
      <c r="AA215" s="162"/>
      <c r="AB215" s="162"/>
      <c r="AC215" s="162"/>
      <c r="AD215" s="162"/>
      <c r="AE215" s="162"/>
      <c r="AF215" s="162"/>
      <c r="AG215" s="162"/>
      <c r="AH215" s="162"/>
      <c r="AI215" s="162"/>
      <c r="AJ215" s="162"/>
      <c r="AK215" s="162"/>
      <c r="AL215" s="162"/>
    </row>
    <row r="216" spans="5:38" x14ac:dyDescent="0.2">
      <c r="E216" s="162"/>
      <c r="F216" s="162"/>
      <c r="G216" s="162"/>
      <c r="H216" s="162"/>
      <c r="I216" s="162"/>
      <c r="J216" s="162"/>
      <c r="K216" s="162"/>
      <c r="L216" s="162"/>
      <c r="M216" s="162"/>
      <c r="N216" s="162"/>
      <c r="O216" s="162"/>
      <c r="P216" s="162"/>
      <c r="Q216" s="162"/>
      <c r="R216" s="162"/>
      <c r="S216" s="162"/>
      <c r="T216" s="162"/>
      <c r="U216" s="162"/>
      <c r="V216" s="162"/>
      <c r="W216" s="162"/>
      <c r="X216" s="162"/>
      <c r="Y216" s="162"/>
      <c r="Z216" s="162"/>
      <c r="AA216" s="162"/>
      <c r="AB216" s="162"/>
      <c r="AC216" s="162"/>
      <c r="AD216" s="162"/>
      <c r="AE216" s="162"/>
      <c r="AF216" s="162"/>
      <c r="AG216" s="162"/>
      <c r="AH216" s="162"/>
      <c r="AI216" s="162"/>
      <c r="AJ216" s="162"/>
      <c r="AK216" s="162"/>
      <c r="AL216" s="162"/>
    </row>
    <row r="217" spans="5:38" x14ac:dyDescent="0.2">
      <c r="E217" s="162"/>
      <c r="F217" s="162"/>
      <c r="G217" s="162"/>
      <c r="H217" s="162"/>
      <c r="I217" s="162"/>
      <c r="J217" s="162"/>
      <c r="K217" s="162"/>
      <c r="L217" s="162"/>
      <c r="M217" s="162"/>
      <c r="N217" s="162"/>
      <c r="O217" s="162"/>
      <c r="P217" s="162"/>
      <c r="Q217" s="162"/>
      <c r="R217" s="162"/>
      <c r="S217" s="162"/>
      <c r="T217" s="162"/>
      <c r="U217" s="162"/>
      <c r="V217" s="162"/>
      <c r="W217" s="162"/>
      <c r="X217" s="162"/>
      <c r="Y217" s="162"/>
      <c r="Z217" s="162"/>
      <c r="AA217" s="162"/>
      <c r="AB217" s="162"/>
      <c r="AC217" s="162"/>
      <c r="AD217" s="162"/>
      <c r="AE217" s="162"/>
      <c r="AF217" s="162"/>
      <c r="AG217" s="162"/>
      <c r="AH217" s="162"/>
      <c r="AI217" s="162"/>
      <c r="AJ217" s="162"/>
      <c r="AK217" s="162"/>
      <c r="AL217" s="162"/>
    </row>
    <row r="218" spans="5:38" x14ac:dyDescent="0.2">
      <c r="E218" s="162"/>
      <c r="F218" s="162"/>
      <c r="G218" s="162"/>
      <c r="H218" s="162"/>
      <c r="I218" s="162"/>
      <c r="J218" s="162"/>
      <c r="K218" s="162"/>
      <c r="L218" s="162"/>
      <c r="M218" s="162"/>
      <c r="N218" s="162"/>
      <c r="O218" s="162"/>
      <c r="P218" s="162"/>
      <c r="Q218" s="162"/>
      <c r="R218" s="162"/>
      <c r="S218" s="162"/>
      <c r="T218" s="162"/>
      <c r="U218" s="162"/>
      <c r="V218" s="162"/>
      <c r="W218" s="162"/>
      <c r="X218" s="162"/>
      <c r="Y218" s="162"/>
      <c r="Z218" s="162"/>
      <c r="AA218" s="162"/>
      <c r="AB218" s="162"/>
      <c r="AC218" s="162"/>
      <c r="AD218" s="162"/>
      <c r="AE218" s="162"/>
      <c r="AF218" s="162"/>
      <c r="AG218" s="162"/>
      <c r="AH218" s="162"/>
      <c r="AI218" s="162"/>
      <c r="AJ218" s="162"/>
      <c r="AK218" s="162"/>
      <c r="AL218" s="162"/>
    </row>
    <row r="219" spans="5:38" x14ac:dyDescent="0.2">
      <c r="E219" s="162"/>
      <c r="F219" s="162"/>
      <c r="G219" s="162"/>
      <c r="H219" s="162"/>
      <c r="I219" s="162"/>
      <c r="J219" s="162"/>
      <c r="K219" s="162"/>
      <c r="L219" s="162"/>
      <c r="M219" s="162"/>
      <c r="N219" s="162"/>
      <c r="O219" s="162"/>
      <c r="P219" s="162"/>
      <c r="Q219" s="162"/>
      <c r="R219" s="162"/>
      <c r="S219" s="162"/>
      <c r="T219" s="162"/>
      <c r="U219" s="162"/>
      <c r="V219" s="162"/>
      <c r="W219" s="162"/>
      <c r="X219" s="162"/>
      <c r="Y219" s="162"/>
      <c r="Z219" s="162"/>
      <c r="AA219" s="162"/>
      <c r="AB219" s="162"/>
      <c r="AC219" s="162"/>
      <c r="AD219" s="162"/>
      <c r="AE219" s="162"/>
      <c r="AF219" s="162"/>
      <c r="AG219" s="162"/>
      <c r="AH219" s="162"/>
      <c r="AI219" s="162"/>
      <c r="AJ219" s="162"/>
      <c r="AK219" s="162"/>
      <c r="AL219" s="162"/>
    </row>
    <row r="220" spans="5:38" x14ac:dyDescent="0.2">
      <c r="E220" s="162"/>
      <c r="F220" s="162"/>
      <c r="G220" s="162"/>
      <c r="H220" s="162"/>
      <c r="I220" s="162"/>
      <c r="J220" s="162"/>
      <c r="K220" s="162"/>
      <c r="L220" s="162"/>
      <c r="M220" s="162"/>
      <c r="N220" s="162"/>
      <c r="O220" s="162"/>
      <c r="P220" s="162"/>
      <c r="Q220" s="162"/>
      <c r="R220" s="162"/>
      <c r="S220" s="162"/>
      <c r="T220" s="162"/>
      <c r="U220" s="162"/>
      <c r="V220" s="162"/>
      <c r="W220" s="162"/>
      <c r="X220" s="162"/>
      <c r="Y220" s="162"/>
      <c r="Z220" s="162"/>
      <c r="AA220" s="162"/>
      <c r="AB220" s="162"/>
      <c r="AC220" s="162"/>
      <c r="AD220" s="162"/>
      <c r="AE220" s="162"/>
      <c r="AF220" s="162"/>
      <c r="AG220" s="162"/>
      <c r="AH220" s="162"/>
      <c r="AI220" s="162"/>
      <c r="AJ220" s="162"/>
      <c r="AK220" s="162"/>
      <c r="AL220" s="162"/>
    </row>
    <row r="221" spans="5:38" x14ac:dyDescent="0.2">
      <c r="E221" s="162"/>
      <c r="F221" s="162"/>
      <c r="G221" s="162"/>
      <c r="H221" s="162"/>
      <c r="I221" s="162"/>
      <c r="J221" s="162"/>
      <c r="K221" s="162"/>
      <c r="L221" s="162"/>
      <c r="M221" s="162"/>
      <c r="N221" s="162"/>
      <c r="O221" s="162"/>
      <c r="P221" s="162"/>
      <c r="Q221" s="162"/>
      <c r="R221" s="162"/>
      <c r="S221" s="162"/>
      <c r="T221" s="162"/>
      <c r="U221" s="162"/>
      <c r="V221" s="162"/>
      <c r="W221" s="162"/>
      <c r="X221" s="162"/>
      <c r="Y221" s="162"/>
      <c r="Z221" s="162"/>
      <c r="AA221" s="162"/>
      <c r="AB221" s="162"/>
      <c r="AC221" s="162"/>
      <c r="AD221" s="162"/>
      <c r="AE221" s="162"/>
      <c r="AF221" s="162"/>
      <c r="AG221" s="162"/>
      <c r="AH221" s="162"/>
      <c r="AI221" s="162"/>
      <c r="AJ221" s="162"/>
      <c r="AK221" s="162"/>
      <c r="AL221" s="162"/>
    </row>
    <row r="222" spans="5:38" x14ac:dyDescent="0.2">
      <c r="E222" s="162"/>
      <c r="F222" s="162"/>
      <c r="G222" s="162"/>
      <c r="H222" s="162"/>
      <c r="I222" s="162"/>
      <c r="J222" s="162"/>
      <c r="K222" s="162"/>
      <c r="L222" s="162"/>
      <c r="M222" s="162"/>
      <c r="N222" s="162"/>
      <c r="O222" s="162"/>
      <c r="P222" s="162"/>
      <c r="Q222" s="162"/>
      <c r="R222" s="162"/>
      <c r="S222" s="162"/>
      <c r="T222" s="162"/>
      <c r="U222" s="162"/>
      <c r="V222" s="162"/>
      <c r="W222" s="162"/>
      <c r="X222" s="162"/>
      <c r="Y222" s="162"/>
      <c r="Z222" s="162"/>
      <c r="AA222" s="162"/>
      <c r="AB222" s="162"/>
      <c r="AC222" s="162"/>
      <c r="AD222" s="162"/>
      <c r="AE222" s="162"/>
      <c r="AF222" s="162"/>
      <c r="AG222" s="162"/>
      <c r="AH222" s="162"/>
      <c r="AI222" s="162"/>
      <c r="AJ222" s="162"/>
      <c r="AK222" s="162"/>
      <c r="AL222" s="162"/>
    </row>
    <row r="223" spans="5:38" x14ac:dyDescent="0.2">
      <c r="E223" s="162"/>
      <c r="F223" s="162"/>
      <c r="G223" s="162"/>
      <c r="H223" s="162"/>
      <c r="I223" s="162"/>
      <c r="J223" s="162"/>
      <c r="K223" s="162"/>
      <c r="L223" s="162"/>
      <c r="M223" s="162"/>
      <c r="N223" s="162"/>
      <c r="O223" s="162"/>
      <c r="P223" s="162"/>
      <c r="Q223" s="162"/>
      <c r="R223" s="162"/>
      <c r="S223" s="162"/>
      <c r="T223" s="162"/>
      <c r="U223" s="162"/>
      <c r="V223" s="162"/>
      <c r="W223" s="162"/>
      <c r="X223" s="162"/>
      <c r="Y223" s="162"/>
      <c r="Z223" s="162"/>
      <c r="AA223" s="162"/>
      <c r="AB223" s="162"/>
      <c r="AC223" s="162"/>
      <c r="AD223" s="162"/>
      <c r="AE223" s="162"/>
      <c r="AF223" s="162"/>
      <c r="AG223" s="162"/>
      <c r="AH223" s="162"/>
      <c r="AI223" s="162"/>
      <c r="AJ223" s="162"/>
      <c r="AK223" s="162"/>
      <c r="AL223" s="162"/>
    </row>
    <row r="224" spans="5:38" x14ac:dyDescent="0.2">
      <c r="E224" s="162"/>
      <c r="F224" s="162"/>
      <c r="G224" s="162"/>
      <c r="H224" s="162"/>
      <c r="I224" s="162"/>
      <c r="J224" s="162"/>
      <c r="K224" s="162"/>
      <c r="L224" s="162"/>
      <c r="M224" s="162"/>
      <c r="N224" s="162"/>
      <c r="O224" s="162"/>
      <c r="P224" s="162"/>
      <c r="Q224" s="162"/>
      <c r="R224" s="162"/>
      <c r="S224" s="162"/>
      <c r="T224" s="162"/>
      <c r="U224" s="162"/>
      <c r="V224" s="162"/>
      <c r="W224" s="162"/>
      <c r="X224" s="162"/>
      <c r="Y224" s="162"/>
      <c r="Z224" s="162"/>
      <c r="AA224" s="162"/>
      <c r="AB224" s="162"/>
      <c r="AC224" s="162"/>
      <c r="AD224" s="162"/>
      <c r="AE224" s="162"/>
      <c r="AF224" s="162"/>
      <c r="AG224" s="162"/>
      <c r="AH224" s="162"/>
      <c r="AI224" s="162"/>
      <c r="AJ224" s="162"/>
      <c r="AK224" s="162"/>
      <c r="AL224" s="162"/>
    </row>
    <row r="225" spans="5:38" x14ac:dyDescent="0.2">
      <c r="E225" s="162"/>
      <c r="F225" s="162"/>
      <c r="G225" s="162"/>
      <c r="H225" s="162"/>
      <c r="I225" s="162"/>
      <c r="J225" s="162"/>
      <c r="K225" s="162"/>
      <c r="L225" s="162"/>
      <c r="M225" s="162"/>
      <c r="N225" s="162"/>
      <c r="O225" s="162"/>
      <c r="P225" s="162"/>
      <c r="Q225" s="162"/>
      <c r="R225" s="162"/>
      <c r="S225" s="162"/>
      <c r="T225" s="162"/>
      <c r="U225" s="162"/>
      <c r="V225" s="162"/>
      <c r="W225" s="162"/>
      <c r="X225" s="162"/>
      <c r="Y225" s="162"/>
      <c r="Z225" s="162"/>
      <c r="AA225" s="162"/>
      <c r="AB225" s="162"/>
      <c r="AC225" s="162"/>
      <c r="AD225" s="162"/>
      <c r="AE225" s="162"/>
      <c r="AF225" s="162"/>
      <c r="AG225" s="162"/>
      <c r="AH225" s="162"/>
      <c r="AI225" s="162"/>
      <c r="AJ225" s="162"/>
      <c r="AK225" s="162"/>
      <c r="AL225" s="162"/>
    </row>
    <row r="226" spans="5:38" x14ac:dyDescent="0.2">
      <c r="E226" s="162"/>
      <c r="F226" s="162"/>
      <c r="G226" s="162"/>
      <c r="H226" s="162"/>
      <c r="I226" s="162"/>
      <c r="J226" s="162"/>
      <c r="K226" s="162"/>
      <c r="L226" s="162"/>
      <c r="M226" s="162"/>
      <c r="N226" s="162"/>
      <c r="O226" s="162"/>
      <c r="P226" s="162"/>
      <c r="Q226" s="162"/>
      <c r="R226" s="162"/>
      <c r="S226" s="162"/>
      <c r="T226" s="162"/>
      <c r="U226" s="162"/>
      <c r="V226" s="162"/>
      <c r="W226" s="162"/>
      <c r="X226" s="162"/>
      <c r="Y226" s="162"/>
      <c r="Z226" s="162"/>
      <c r="AA226" s="162"/>
      <c r="AB226" s="162"/>
      <c r="AC226" s="162"/>
      <c r="AD226" s="162"/>
      <c r="AE226" s="162"/>
      <c r="AF226" s="162"/>
      <c r="AG226" s="162"/>
      <c r="AH226" s="162"/>
      <c r="AI226" s="162"/>
      <c r="AJ226" s="162"/>
      <c r="AK226" s="162"/>
      <c r="AL226" s="162"/>
    </row>
    <row r="227" spans="5:38" x14ac:dyDescent="0.2">
      <c r="E227" s="162"/>
      <c r="F227" s="162"/>
      <c r="G227" s="162"/>
      <c r="H227" s="162"/>
      <c r="I227" s="162"/>
      <c r="J227" s="162"/>
      <c r="K227" s="162"/>
      <c r="L227" s="162"/>
      <c r="M227" s="162"/>
      <c r="N227" s="162"/>
      <c r="O227" s="162"/>
      <c r="P227" s="162"/>
      <c r="Q227" s="162"/>
      <c r="R227" s="162"/>
      <c r="S227" s="162"/>
      <c r="T227" s="162"/>
      <c r="U227" s="162"/>
      <c r="V227" s="162"/>
      <c r="W227" s="162"/>
      <c r="X227" s="162"/>
      <c r="Y227" s="162"/>
      <c r="Z227" s="162"/>
      <c r="AA227" s="162"/>
      <c r="AB227" s="162"/>
      <c r="AC227" s="162"/>
      <c r="AD227" s="162"/>
      <c r="AE227" s="162"/>
      <c r="AF227" s="162"/>
      <c r="AG227" s="162"/>
      <c r="AH227" s="162"/>
      <c r="AI227" s="162"/>
      <c r="AJ227" s="162"/>
      <c r="AK227" s="162"/>
      <c r="AL227" s="162"/>
    </row>
    <row r="228" spans="5:38" x14ac:dyDescent="0.2">
      <c r="E228" s="162"/>
      <c r="F228" s="162"/>
      <c r="G228" s="162"/>
      <c r="H228" s="162"/>
      <c r="I228" s="162"/>
      <c r="J228" s="162"/>
      <c r="K228" s="162"/>
      <c r="L228" s="162"/>
      <c r="M228" s="162"/>
      <c r="N228" s="162"/>
      <c r="O228" s="162"/>
      <c r="P228" s="162"/>
      <c r="Q228" s="162"/>
      <c r="R228" s="162"/>
      <c r="S228" s="162"/>
      <c r="T228" s="162"/>
      <c r="U228" s="162"/>
      <c r="V228" s="162"/>
      <c r="W228" s="162"/>
      <c r="X228" s="162"/>
      <c r="Y228" s="162"/>
      <c r="Z228" s="162"/>
      <c r="AA228" s="162"/>
      <c r="AB228" s="162"/>
      <c r="AC228" s="162"/>
      <c r="AD228" s="162"/>
      <c r="AE228" s="162"/>
      <c r="AF228" s="162"/>
      <c r="AG228" s="162"/>
      <c r="AH228" s="162"/>
      <c r="AI228" s="162"/>
      <c r="AJ228" s="162"/>
      <c r="AK228" s="162"/>
      <c r="AL228" s="162"/>
    </row>
    <row r="229" spans="5:38" x14ac:dyDescent="0.2">
      <c r="E229" s="162"/>
      <c r="F229" s="162"/>
      <c r="G229" s="162"/>
      <c r="H229" s="162"/>
      <c r="I229" s="162"/>
      <c r="J229" s="162"/>
      <c r="K229" s="162"/>
      <c r="L229" s="162"/>
      <c r="M229" s="162"/>
      <c r="N229" s="162"/>
      <c r="O229" s="162"/>
      <c r="P229" s="162"/>
      <c r="Q229" s="162"/>
      <c r="R229" s="162"/>
      <c r="S229" s="162"/>
      <c r="T229" s="162"/>
      <c r="U229" s="162"/>
      <c r="V229" s="162"/>
      <c r="W229" s="162"/>
      <c r="X229" s="162"/>
      <c r="Y229" s="162"/>
      <c r="Z229" s="162"/>
      <c r="AA229" s="162"/>
      <c r="AB229" s="162"/>
      <c r="AC229" s="162"/>
      <c r="AD229" s="162"/>
      <c r="AE229" s="162"/>
      <c r="AF229" s="162"/>
      <c r="AG229" s="162"/>
      <c r="AH229" s="162"/>
      <c r="AI229" s="162"/>
      <c r="AJ229" s="162"/>
      <c r="AK229" s="162"/>
      <c r="AL229" s="162"/>
    </row>
    <row r="230" spans="5:38" x14ac:dyDescent="0.2">
      <c r="E230" s="162"/>
      <c r="F230" s="162"/>
      <c r="G230" s="162"/>
      <c r="H230" s="162"/>
      <c r="I230" s="162"/>
      <c r="J230" s="162"/>
      <c r="K230" s="162"/>
      <c r="L230" s="162"/>
      <c r="M230" s="162"/>
      <c r="N230" s="162"/>
      <c r="O230" s="162"/>
      <c r="P230" s="162"/>
      <c r="Q230" s="162"/>
      <c r="R230" s="162"/>
      <c r="S230" s="162"/>
      <c r="T230" s="162"/>
      <c r="U230" s="162"/>
      <c r="V230" s="162"/>
      <c r="W230" s="162"/>
      <c r="X230" s="162"/>
      <c r="Y230" s="162"/>
      <c r="Z230" s="162"/>
      <c r="AA230" s="162"/>
      <c r="AB230" s="162"/>
      <c r="AC230" s="162"/>
      <c r="AD230" s="162"/>
      <c r="AE230" s="162"/>
      <c r="AF230" s="162"/>
      <c r="AG230" s="162"/>
      <c r="AH230" s="162"/>
      <c r="AI230" s="162"/>
      <c r="AJ230" s="162"/>
      <c r="AK230" s="162"/>
      <c r="AL230" s="162"/>
    </row>
    <row r="231" spans="5:38" x14ac:dyDescent="0.2">
      <c r="E231" s="162"/>
      <c r="F231" s="162"/>
      <c r="G231" s="162"/>
      <c r="H231" s="162"/>
      <c r="I231" s="162"/>
      <c r="J231" s="162"/>
      <c r="K231" s="162"/>
      <c r="L231" s="162"/>
      <c r="M231" s="162"/>
      <c r="N231" s="162"/>
      <c r="O231" s="162"/>
      <c r="P231" s="162"/>
      <c r="Q231" s="162"/>
      <c r="R231" s="162"/>
      <c r="S231" s="162"/>
      <c r="T231" s="162"/>
      <c r="U231" s="162"/>
      <c r="V231" s="162"/>
      <c r="W231" s="162"/>
      <c r="X231" s="162"/>
      <c r="Y231" s="162"/>
      <c r="Z231" s="162"/>
      <c r="AA231" s="162"/>
      <c r="AB231" s="162"/>
      <c r="AC231" s="162"/>
      <c r="AD231" s="162"/>
      <c r="AE231" s="162"/>
      <c r="AF231" s="162"/>
      <c r="AG231" s="162"/>
      <c r="AH231" s="162"/>
      <c r="AI231" s="162"/>
      <c r="AJ231" s="162"/>
      <c r="AK231" s="162"/>
      <c r="AL231" s="162"/>
    </row>
    <row r="232" spans="5:38" x14ac:dyDescent="0.2">
      <c r="E232" s="162"/>
      <c r="F232" s="162"/>
      <c r="G232" s="162"/>
      <c r="H232" s="162"/>
      <c r="I232" s="162"/>
      <c r="J232" s="162"/>
      <c r="K232" s="162"/>
      <c r="L232" s="162"/>
      <c r="M232" s="162"/>
      <c r="N232" s="162"/>
      <c r="O232" s="162"/>
      <c r="P232" s="162"/>
      <c r="Q232" s="162"/>
      <c r="R232" s="162"/>
      <c r="S232" s="162"/>
      <c r="T232" s="162"/>
      <c r="U232" s="162"/>
      <c r="V232" s="162"/>
      <c r="W232" s="162"/>
      <c r="X232" s="162"/>
      <c r="Y232" s="162"/>
      <c r="Z232" s="162"/>
      <c r="AA232" s="162"/>
      <c r="AB232" s="162"/>
      <c r="AC232" s="162"/>
      <c r="AD232" s="162"/>
      <c r="AE232" s="162"/>
      <c r="AF232" s="162"/>
      <c r="AG232" s="162"/>
      <c r="AH232" s="162"/>
      <c r="AI232" s="162"/>
      <c r="AJ232" s="162"/>
      <c r="AK232" s="162"/>
      <c r="AL232" s="162"/>
    </row>
    <row r="233" spans="5:38" x14ac:dyDescent="0.2">
      <c r="E233" s="162"/>
      <c r="F233" s="162"/>
      <c r="G233" s="162"/>
      <c r="H233" s="162"/>
      <c r="I233" s="162"/>
      <c r="J233" s="162"/>
      <c r="K233" s="162"/>
      <c r="L233" s="162"/>
      <c r="M233" s="162"/>
      <c r="N233" s="162"/>
      <c r="O233" s="162"/>
      <c r="P233" s="162"/>
      <c r="Q233" s="162"/>
      <c r="R233" s="162"/>
      <c r="S233" s="162"/>
      <c r="T233" s="162"/>
      <c r="U233" s="162"/>
      <c r="V233" s="162"/>
      <c r="W233" s="162"/>
      <c r="X233" s="162"/>
      <c r="Y233" s="162"/>
      <c r="Z233" s="162"/>
      <c r="AA233" s="162"/>
      <c r="AB233" s="162"/>
      <c r="AC233" s="162"/>
      <c r="AD233" s="162"/>
      <c r="AE233" s="162"/>
      <c r="AF233" s="162"/>
      <c r="AG233" s="162"/>
      <c r="AH233" s="162"/>
      <c r="AI233" s="162"/>
      <c r="AJ233" s="162"/>
      <c r="AK233" s="162"/>
      <c r="AL233" s="162"/>
    </row>
    <row r="234" spans="5:38" x14ac:dyDescent="0.2">
      <c r="E234" s="162"/>
      <c r="F234" s="162"/>
      <c r="G234" s="162"/>
      <c r="H234" s="162"/>
      <c r="I234" s="162"/>
      <c r="J234" s="162"/>
      <c r="K234" s="162"/>
      <c r="L234" s="162"/>
      <c r="M234" s="162"/>
      <c r="N234" s="162"/>
      <c r="O234" s="162"/>
      <c r="P234" s="162"/>
      <c r="Q234" s="162"/>
      <c r="R234" s="162"/>
      <c r="S234" s="162"/>
      <c r="T234" s="162"/>
      <c r="U234" s="162"/>
      <c r="V234" s="162"/>
      <c r="W234" s="162"/>
      <c r="X234" s="162"/>
      <c r="Y234" s="162"/>
      <c r="Z234" s="162"/>
      <c r="AA234" s="162"/>
      <c r="AB234" s="162"/>
      <c r="AC234" s="162"/>
      <c r="AD234" s="162"/>
      <c r="AE234" s="162"/>
      <c r="AF234" s="162"/>
      <c r="AG234" s="162"/>
      <c r="AH234" s="162"/>
      <c r="AI234" s="162"/>
      <c r="AJ234" s="162"/>
      <c r="AK234" s="162"/>
      <c r="AL234" s="162"/>
    </row>
    <row r="235" spans="5:38" x14ac:dyDescent="0.2">
      <c r="E235" s="162"/>
      <c r="F235" s="162"/>
      <c r="G235" s="162"/>
      <c r="H235" s="162"/>
      <c r="I235" s="162"/>
      <c r="J235" s="162"/>
      <c r="K235" s="162"/>
      <c r="L235" s="162"/>
      <c r="M235" s="162"/>
      <c r="N235" s="162"/>
      <c r="O235" s="162"/>
      <c r="P235" s="162"/>
      <c r="Q235" s="162"/>
      <c r="R235" s="162"/>
      <c r="S235" s="162"/>
      <c r="T235" s="162"/>
      <c r="U235" s="162"/>
      <c r="V235" s="162"/>
      <c r="W235" s="162"/>
      <c r="X235" s="162"/>
      <c r="Y235" s="162"/>
      <c r="Z235" s="162"/>
      <c r="AA235" s="162"/>
      <c r="AB235" s="162"/>
      <c r="AC235" s="162"/>
      <c r="AD235" s="162"/>
      <c r="AE235" s="162"/>
      <c r="AF235" s="162"/>
      <c r="AG235" s="162"/>
      <c r="AH235" s="162"/>
      <c r="AI235" s="162"/>
      <c r="AJ235" s="162"/>
      <c r="AK235" s="162"/>
      <c r="AL235" s="162"/>
    </row>
    <row r="236" spans="5:38" x14ac:dyDescent="0.2">
      <c r="E236" s="162"/>
      <c r="F236" s="162"/>
      <c r="G236" s="162"/>
      <c r="H236" s="162"/>
      <c r="I236" s="162"/>
      <c r="J236" s="162"/>
      <c r="K236" s="162"/>
      <c r="L236" s="162"/>
      <c r="M236" s="162"/>
      <c r="N236" s="162"/>
      <c r="O236" s="162"/>
      <c r="P236" s="162"/>
      <c r="Q236" s="162"/>
      <c r="R236" s="162"/>
      <c r="S236" s="162"/>
      <c r="T236" s="162"/>
      <c r="U236" s="162"/>
      <c r="V236" s="162"/>
      <c r="W236" s="162"/>
      <c r="X236" s="162"/>
      <c r="Y236" s="162"/>
      <c r="Z236" s="162"/>
      <c r="AA236" s="162"/>
      <c r="AB236" s="162"/>
      <c r="AC236" s="162"/>
      <c r="AD236" s="162"/>
      <c r="AE236" s="162"/>
      <c r="AF236" s="162"/>
      <c r="AG236" s="162"/>
      <c r="AH236" s="162"/>
      <c r="AI236" s="162"/>
      <c r="AJ236" s="162"/>
      <c r="AK236" s="162"/>
      <c r="AL236" s="162"/>
    </row>
    <row r="237" spans="5:38" x14ac:dyDescent="0.2">
      <c r="E237" s="162"/>
      <c r="F237" s="162"/>
      <c r="G237" s="162"/>
      <c r="H237" s="162"/>
      <c r="I237" s="162"/>
      <c r="J237" s="162"/>
      <c r="K237" s="162"/>
      <c r="L237" s="162"/>
      <c r="M237" s="162"/>
      <c r="N237" s="162"/>
      <c r="O237" s="162"/>
      <c r="P237" s="162"/>
      <c r="Q237" s="162"/>
      <c r="R237" s="162"/>
      <c r="S237" s="162"/>
      <c r="T237" s="162"/>
      <c r="U237" s="162"/>
      <c r="V237" s="162"/>
      <c r="W237" s="162"/>
      <c r="X237" s="162"/>
      <c r="Y237" s="162"/>
      <c r="Z237" s="162"/>
      <c r="AA237" s="162"/>
      <c r="AB237" s="162"/>
      <c r="AC237" s="162"/>
      <c r="AD237" s="162"/>
      <c r="AE237" s="162"/>
      <c r="AF237" s="162"/>
      <c r="AG237" s="162"/>
      <c r="AH237" s="162"/>
      <c r="AI237" s="162"/>
      <c r="AJ237" s="162"/>
      <c r="AK237" s="162"/>
      <c r="AL237" s="162"/>
    </row>
    <row r="238" spans="5:38" x14ac:dyDescent="0.2">
      <c r="E238" s="162"/>
      <c r="F238" s="162"/>
      <c r="G238" s="162"/>
      <c r="H238" s="162"/>
      <c r="I238" s="162"/>
      <c r="J238" s="162"/>
      <c r="K238" s="162"/>
      <c r="L238" s="162"/>
      <c r="M238" s="162"/>
      <c r="N238" s="162"/>
      <c r="O238" s="162"/>
      <c r="P238" s="162"/>
      <c r="Q238" s="162"/>
      <c r="R238" s="162"/>
      <c r="S238" s="162"/>
      <c r="T238" s="162"/>
      <c r="U238" s="162"/>
      <c r="V238" s="162"/>
      <c r="W238" s="162"/>
      <c r="X238" s="162"/>
      <c r="Y238" s="162"/>
      <c r="Z238" s="162"/>
      <c r="AA238" s="162"/>
      <c r="AB238" s="162"/>
      <c r="AC238" s="162"/>
      <c r="AD238" s="162"/>
      <c r="AE238" s="162"/>
      <c r="AF238" s="162"/>
      <c r="AG238" s="162"/>
      <c r="AH238" s="162"/>
      <c r="AI238" s="162"/>
      <c r="AJ238" s="162"/>
      <c r="AK238" s="162"/>
      <c r="AL238" s="162"/>
    </row>
    <row r="239" spans="5:38" x14ac:dyDescent="0.2">
      <c r="E239" s="162"/>
      <c r="F239" s="162"/>
      <c r="G239" s="162"/>
      <c r="H239" s="162"/>
      <c r="I239" s="162"/>
      <c r="J239" s="162"/>
      <c r="K239" s="162"/>
      <c r="L239" s="162"/>
      <c r="M239" s="162"/>
      <c r="N239" s="162"/>
      <c r="O239" s="162"/>
      <c r="P239" s="162"/>
      <c r="Q239" s="162"/>
      <c r="R239" s="162"/>
      <c r="S239" s="162"/>
      <c r="T239" s="162"/>
      <c r="U239" s="162"/>
      <c r="V239" s="162"/>
      <c r="W239" s="162"/>
      <c r="X239" s="162"/>
      <c r="Y239" s="162"/>
      <c r="Z239" s="162"/>
      <c r="AA239" s="162"/>
      <c r="AB239" s="162"/>
      <c r="AC239" s="162"/>
      <c r="AD239" s="162"/>
      <c r="AE239" s="162"/>
      <c r="AF239" s="162"/>
      <c r="AG239" s="162"/>
      <c r="AH239" s="162"/>
      <c r="AI239" s="162"/>
      <c r="AJ239" s="162"/>
      <c r="AK239" s="162"/>
      <c r="AL239" s="162"/>
    </row>
    <row r="240" spans="5:38" x14ac:dyDescent="0.2">
      <c r="E240" s="162"/>
      <c r="F240" s="162"/>
      <c r="G240" s="162"/>
      <c r="H240" s="162"/>
      <c r="I240" s="162"/>
      <c r="J240" s="162"/>
      <c r="K240" s="162"/>
      <c r="L240" s="162"/>
      <c r="M240" s="162"/>
      <c r="N240" s="162"/>
      <c r="O240" s="162"/>
      <c r="P240" s="162"/>
      <c r="Q240" s="162"/>
      <c r="R240" s="162"/>
      <c r="S240" s="162"/>
      <c r="T240" s="162"/>
      <c r="U240" s="162"/>
      <c r="V240" s="162"/>
      <c r="W240" s="162"/>
      <c r="X240" s="162"/>
      <c r="Y240" s="162"/>
      <c r="Z240" s="162"/>
      <c r="AA240" s="162"/>
      <c r="AB240" s="162"/>
      <c r="AC240" s="162"/>
      <c r="AD240" s="162"/>
      <c r="AE240" s="162"/>
      <c r="AF240" s="162"/>
      <c r="AG240" s="162"/>
      <c r="AH240" s="162"/>
      <c r="AI240" s="162"/>
      <c r="AJ240" s="162"/>
      <c r="AK240" s="162"/>
      <c r="AL240" s="162"/>
    </row>
    <row r="241" spans="5:38" x14ac:dyDescent="0.2">
      <c r="E241" s="162"/>
      <c r="F241" s="162"/>
      <c r="G241" s="162"/>
      <c r="H241" s="162"/>
      <c r="I241" s="162"/>
      <c r="J241" s="162"/>
      <c r="K241" s="162"/>
      <c r="L241" s="162"/>
      <c r="M241" s="162"/>
      <c r="N241" s="162"/>
      <c r="O241" s="162"/>
      <c r="P241" s="162"/>
      <c r="Q241" s="162"/>
      <c r="R241" s="162"/>
      <c r="S241" s="162"/>
      <c r="T241" s="162"/>
      <c r="U241" s="162"/>
      <c r="V241" s="162"/>
      <c r="W241" s="162"/>
      <c r="X241" s="162"/>
      <c r="Y241" s="162"/>
      <c r="Z241" s="162"/>
      <c r="AA241" s="162"/>
      <c r="AB241" s="162"/>
      <c r="AC241" s="162"/>
      <c r="AD241" s="162"/>
      <c r="AE241" s="162"/>
      <c r="AF241" s="162"/>
      <c r="AG241" s="162"/>
      <c r="AH241" s="162"/>
      <c r="AI241" s="162"/>
      <c r="AJ241" s="162"/>
      <c r="AK241" s="162"/>
      <c r="AL241" s="162"/>
    </row>
    <row r="242" spans="5:38" x14ac:dyDescent="0.2">
      <c r="E242" s="162"/>
      <c r="F242" s="162"/>
      <c r="G242" s="162"/>
      <c r="H242" s="162"/>
      <c r="I242" s="162"/>
      <c r="J242" s="162"/>
      <c r="K242" s="162"/>
      <c r="L242" s="162"/>
      <c r="M242" s="162"/>
      <c r="N242" s="162"/>
      <c r="O242" s="162"/>
      <c r="P242" s="162"/>
      <c r="Q242" s="162"/>
      <c r="R242" s="162"/>
      <c r="S242" s="162"/>
      <c r="T242" s="162"/>
      <c r="U242" s="162"/>
      <c r="V242" s="162"/>
      <c r="W242" s="162"/>
      <c r="X242" s="162"/>
      <c r="Y242" s="162"/>
      <c r="Z242" s="162"/>
      <c r="AA242" s="162"/>
      <c r="AB242" s="162"/>
      <c r="AC242" s="162"/>
      <c r="AD242" s="162"/>
      <c r="AE242" s="162"/>
      <c r="AF242" s="162"/>
      <c r="AG242" s="162"/>
      <c r="AH242" s="162"/>
      <c r="AI242" s="162"/>
      <c r="AJ242" s="162"/>
      <c r="AK242" s="162"/>
      <c r="AL242" s="162"/>
    </row>
    <row r="243" spans="5:38" x14ac:dyDescent="0.2">
      <c r="E243" s="162"/>
      <c r="F243" s="162"/>
      <c r="G243" s="162"/>
      <c r="H243" s="162"/>
      <c r="I243" s="162"/>
      <c r="J243" s="162"/>
      <c r="K243" s="162"/>
      <c r="L243" s="162"/>
      <c r="M243" s="162"/>
      <c r="N243" s="162"/>
      <c r="O243" s="162"/>
      <c r="P243" s="162"/>
      <c r="Q243" s="162"/>
      <c r="R243" s="162"/>
      <c r="S243" s="162"/>
      <c r="T243" s="162"/>
      <c r="U243" s="162"/>
      <c r="V243" s="162"/>
      <c r="W243" s="162"/>
      <c r="X243" s="162"/>
      <c r="Y243" s="162"/>
      <c r="Z243" s="162"/>
      <c r="AA243" s="162"/>
      <c r="AB243" s="162"/>
      <c r="AC243" s="162"/>
      <c r="AD243" s="162"/>
      <c r="AE243" s="162"/>
      <c r="AF243" s="162"/>
      <c r="AG243" s="162"/>
      <c r="AH243" s="162"/>
      <c r="AI243" s="162"/>
      <c r="AJ243" s="162"/>
      <c r="AK243" s="162"/>
      <c r="AL243" s="162"/>
    </row>
    <row r="244" spans="5:38" x14ac:dyDescent="0.2">
      <c r="E244" s="162"/>
      <c r="F244" s="162"/>
      <c r="G244" s="162"/>
      <c r="H244" s="162"/>
      <c r="I244" s="162"/>
      <c r="J244" s="162"/>
      <c r="K244" s="162"/>
      <c r="L244" s="162"/>
      <c r="M244" s="162"/>
      <c r="N244" s="162"/>
      <c r="O244" s="162"/>
      <c r="P244" s="162"/>
      <c r="Q244" s="162"/>
      <c r="R244" s="162"/>
      <c r="S244" s="162"/>
      <c r="T244" s="162"/>
      <c r="U244" s="162"/>
      <c r="V244" s="162"/>
      <c r="W244" s="162"/>
      <c r="X244" s="162"/>
      <c r="Y244" s="162"/>
      <c r="Z244" s="162"/>
      <c r="AA244" s="162"/>
      <c r="AB244" s="162"/>
      <c r="AC244" s="162"/>
      <c r="AD244" s="162"/>
      <c r="AE244" s="162"/>
      <c r="AF244" s="162"/>
      <c r="AG244" s="162"/>
      <c r="AH244" s="162"/>
      <c r="AI244" s="162"/>
      <c r="AJ244" s="162"/>
      <c r="AK244" s="162"/>
      <c r="AL244" s="162"/>
    </row>
    <row r="245" spans="5:38" x14ac:dyDescent="0.2">
      <c r="E245" s="162"/>
      <c r="F245" s="162"/>
      <c r="G245" s="162"/>
      <c r="H245" s="162"/>
      <c r="I245" s="162"/>
      <c r="J245" s="162"/>
      <c r="K245" s="162"/>
      <c r="L245" s="162"/>
      <c r="M245" s="162"/>
      <c r="N245" s="162"/>
      <c r="O245" s="162"/>
      <c r="P245" s="162"/>
      <c r="Q245" s="162"/>
      <c r="R245" s="162"/>
      <c r="S245" s="162"/>
      <c r="T245" s="162"/>
      <c r="U245" s="162"/>
      <c r="V245" s="162"/>
      <c r="W245" s="162"/>
      <c r="X245" s="162"/>
      <c r="Y245" s="162"/>
      <c r="Z245" s="162"/>
      <c r="AA245" s="162"/>
      <c r="AB245" s="162"/>
      <c r="AC245" s="162"/>
      <c r="AD245" s="162"/>
      <c r="AE245" s="162"/>
      <c r="AF245" s="162"/>
      <c r="AG245" s="162"/>
      <c r="AH245" s="162"/>
      <c r="AI245" s="162"/>
      <c r="AJ245" s="162"/>
      <c r="AK245" s="162"/>
      <c r="AL245" s="162"/>
    </row>
    <row r="246" spans="5:38" x14ac:dyDescent="0.2">
      <c r="E246" s="162"/>
      <c r="F246" s="162"/>
      <c r="G246" s="162"/>
      <c r="H246" s="162"/>
      <c r="I246" s="162"/>
      <c r="J246" s="162"/>
      <c r="K246" s="162"/>
      <c r="L246" s="162"/>
      <c r="M246" s="162"/>
      <c r="N246" s="162"/>
      <c r="O246" s="162"/>
      <c r="P246" s="162"/>
      <c r="Q246" s="162"/>
      <c r="R246" s="162"/>
      <c r="S246" s="162"/>
      <c r="T246" s="162"/>
      <c r="U246" s="162"/>
      <c r="V246" s="162"/>
      <c r="W246" s="162"/>
      <c r="X246" s="162"/>
      <c r="Y246" s="162"/>
      <c r="Z246" s="162"/>
      <c r="AA246" s="162"/>
      <c r="AB246" s="162"/>
      <c r="AC246" s="162"/>
      <c r="AD246" s="162"/>
      <c r="AE246" s="162"/>
      <c r="AF246" s="162"/>
      <c r="AG246" s="162"/>
      <c r="AH246" s="162"/>
      <c r="AI246" s="162"/>
      <c r="AJ246" s="162"/>
      <c r="AK246" s="162"/>
      <c r="AL246" s="162"/>
    </row>
  </sheetData>
  <protectedRanges>
    <protectedRange sqref="C4:C13" name="Oblast1"/>
  </protectedRanges>
  <dataValidations count="3">
    <dataValidation type="list" allowBlank="1" showInputMessage="1" showErrorMessage="1" sqref="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WVK983040 C65532 WVK983036 WLO983036 WBS983036 VRW983036 VIA983036 UYE983036 UOI983036 UEM983036 TUQ983036 TKU983036 TAY983036 SRC983036 SHG983036 RXK983036 RNO983036 RDS983036 QTW983036 QKA983036 QAE983036 PQI983036 PGM983036 OWQ983036 OMU983036 OCY983036 NTC983036 NJG983036 MZK983036 MPO983036 MFS983036 LVW983036 LMA983036 LCE983036 KSI983036 KIM983036 JYQ983036 JOU983036 JEY983036 IVC983036 ILG983036 IBK983036 HRO983036 HHS983036 GXW983036 GOA983036 GEE983036 FUI983036 FKM983036 FAQ983036 EQU983036 EGY983036 DXC983036 DNG983036 DDK983036 CTO983036 CJS983036 BZW983036 BQA983036 BGE983036 AWI983036 AMM983036 ACQ983036 SU983036 IY983036 C983036 WVK917500 WLO917500 WBS917500 VRW917500 VIA917500 UYE917500 UOI917500 UEM917500 TUQ917500 TKU917500 TAY917500 SRC917500 SHG917500 RXK917500 RNO917500 RDS917500 QTW917500 QKA917500 QAE917500 PQI917500 PGM917500 OWQ917500 OMU917500 OCY917500 NTC917500 NJG917500 MZK917500 MPO917500 MFS917500 LVW917500 LMA917500 LCE917500 KSI917500 KIM917500 JYQ917500 JOU917500 JEY917500 IVC917500 ILG917500 IBK917500 HRO917500 HHS917500 GXW917500 GOA917500 GEE917500 FUI917500 FKM917500 FAQ917500 EQU917500 EGY917500 DXC917500 DNG917500 DDK917500 CTO917500 CJS917500 BZW917500 BQA917500 BGE917500 AWI917500 AMM917500 ACQ917500 SU917500 IY917500 C917500 WVK851964 WLO851964 WBS851964 VRW851964 VIA851964 UYE851964 UOI851964 UEM851964 TUQ851964 TKU851964 TAY851964 SRC851964 SHG851964 RXK851964 RNO851964 RDS851964 QTW851964 QKA851964 QAE851964 PQI851964 PGM851964 OWQ851964 OMU851964 OCY851964 NTC851964 NJG851964 MZK851964 MPO851964 MFS851964 LVW851964 LMA851964 LCE851964 KSI851964 KIM851964 JYQ851964 JOU851964 JEY851964 IVC851964 ILG851964 IBK851964 HRO851964 HHS851964 GXW851964 GOA851964 GEE851964 FUI851964 FKM851964 FAQ851964 EQU851964 EGY851964 DXC851964 DNG851964 DDK851964 CTO851964 CJS851964 BZW851964 BQA851964 BGE851964 AWI851964 AMM851964 ACQ851964 SU851964 IY851964 C851964 WVK786428 WLO786428 WBS786428 VRW786428 VIA786428 UYE786428 UOI786428 UEM786428 TUQ786428 TKU786428 TAY786428 SRC786428 SHG786428 RXK786428 RNO786428 RDS786428 QTW786428 QKA786428 QAE786428 PQI786428 PGM786428 OWQ786428 OMU786428 OCY786428 NTC786428 NJG786428 MZK786428 MPO786428 MFS786428 LVW786428 LMA786428 LCE786428 KSI786428 KIM786428 JYQ786428 JOU786428 JEY786428 IVC786428 ILG786428 IBK786428 HRO786428 HHS786428 GXW786428 GOA786428 GEE786428 FUI786428 FKM786428 FAQ786428 EQU786428 EGY786428 DXC786428 DNG786428 DDK786428 CTO786428 CJS786428 BZW786428 BQA786428 BGE786428 AWI786428 AMM786428 ACQ786428 SU786428 IY786428 C786428 WVK720892 WLO720892 WBS720892 VRW720892 VIA720892 UYE720892 UOI720892 UEM720892 TUQ720892 TKU720892 TAY720892 SRC720892 SHG720892 RXK720892 RNO720892 RDS720892 QTW720892 QKA720892 QAE720892 PQI720892 PGM720892 OWQ720892 OMU720892 OCY720892 NTC720892 NJG720892 MZK720892 MPO720892 MFS720892 LVW720892 LMA720892 LCE720892 KSI720892 KIM720892 JYQ720892 JOU720892 JEY720892 IVC720892 ILG720892 IBK720892 HRO720892 HHS720892 GXW720892 GOA720892 GEE720892 FUI720892 FKM720892 FAQ720892 EQU720892 EGY720892 DXC720892 DNG720892 DDK720892 CTO720892 CJS720892 BZW720892 BQA720892 BGE720892 AWI720892 AMM720892 ACQ720892 SU720892 IY720892 C720892 WVK655356 WLO655356 WBS655356 VRW655356 VIA655356 UYE655356 UOI655356 UEM655356 TUQ655356 TKU655356 TAY655356 SRC655356 SHG655356 RXK655356 RNO655356 RDS655356 QTW655356 QKA655356 QAE655356 PQI655356 PGM655356 OWQ655356 OMU655356 OCY655356 NTC655356 NJG655356 MZK655356 MPO655356 MFS655356 LVW655356 LMA655356 LCE655356 KSI655356 KIM655356 JYQ655356 JOU655356 JEY655356 IVC655356 ILG655356 IBK655356 HRO655356 HHS655356 GXW655356 GOA655356 GEE655356 FUI655356 FKM655356 FAQ655356 EQU655356 EGY655356 DXC655356 DNG655356 DDK655356 CTO655356 CJS655356 BZW655356 BQA655356 BGE655356 AWI655356 AMM655356 ACQ655356 SU655356 IY655356 C655356 WVK589820 WLO589820 WBS589820 VRW589820 VIA589820 UYE589820 UOI589820 UEM589820 TUQ589820 TKU589820 TAY589820 SRC589820 SHG589820 RXK589820 RNO589820 RDS589820 QTW589820 QKA589820 QAE589820 PQI589820 PGM589820 OWQ589820 OMU589820 OCY589820 NTC589820 NJG589820 MZK589820 MPO589820 MFS589820 LVW589820 LMA589820 LCE589820 KSI589820 KIM589820 JYQ589820 JOU589820 JEY589820 IVC589820 ILG589820 IBK589820 HRO589820 HHS589820 GXW589820 GOA589820 GEE589820 FUI589820 FKM589820 FAQ589820 EQU589820 EGY589820 DXC589820 DNG589820 DDK589820 CTO589820 CJS589820 BZW589820 BQA589820 BGE589820 AWI589820 AMM589820 ACQ589820 SU589820 IY589820 C589820 WVK524284 WLO524284 WBS524284 VRW524284 VIA524284 UYE524284 UOI524284 UEM524284 TUQ524284 TKU524284 TAY524284 SRC524284 SHG524284 RXK524284 RNO524284 RDS524284 QTW524284 QKA524284 QAE524284 PQI524284 PGM524284 OWQ524284 OMU524284 OCY524284 NTC524284 NJG524284 MZK524284 MPO524284 MFS524284 LVW524284 LMA524284 LCE524284 KSI524284 KIM524284 JYQ524284 JOU524284 JEY524284 IVC524284 ILG524284 IBK524284 HRO524284 HHS524284 GXW524284 GOA524284 GEE524284 FUI524284 FKM524284 FAQ524284 EQU524284 EGY524284 DXC524284 DNG524284 DDK524284 CTO524284 CJS524284 BZW524284 BQA524284 BGE524284 AWI524284 AMM524284 ACQ524284 SU524284 IY524284 C524284 WVK458748 WLO458748 WBS458748 VRW458748 VIA458748 UYE458748 UOI458748 UEM458748 TUQ458748 TKU458748 TAY458748 SRC458748 SHG458748 RXK458748 RNO458748 RDS458748 QTW458748 QKA458748 QAE458748 PQI458748 PGM458748 OWQ458748 OMU458748 OCY458748 NTC458748 NJG458748 MZK458748 MPO458748 MFS458748 LVW458748 LMA458748 LCE458748 KSI458748 KIM458748 JYQ458748 JOU458748 JEY458748 IVC458748 ILG458748 IBK458748 HRO458748 HHS458748 GXW458748 GOA458748 GEE458748 FUI458748 FKM458748 FAQ458748 EQU458748 EGY458748 DXC458748 DNG458748 DDK458748 CTO458748 CJS458748 BZW458748 BQA458748 BGE458748 AWI458748 AMM458748 ACQ458748 SU458748 IY458748 C458748 WVK393212 WLO393212 WBS393212 VRW393212 VIA393212 UYE393212 UOI393212 UEM393212 TUQ393212 TKU393212 TAY393212 SRC393212 SHG393212 RXK393212 RNO393212 RDS393212 QTW393212 QKA393212 QAE393212 PQI393212 PGM393212 OWQ393212 OMU393212 OCY393212 NTC393212 NJG393212 MZK393212 MPO393212 MFS393212 LVW393212 LMA393212 LCE393212 KSI393212 KIM393212 JYQ393212 JOU393212 JEY393212 IVC393212 ILG393212 IBK393212 HRO393212 HHS393212 GXW393212 GOA393212 GEE393212 FUI393212 FKM393212 FAQ393212 EQU393212 EGY393212 DXC393212 DNG393212 DDK393212 CTO393212 CJS393212 BZW393212 BQA393212 BGE393212 AWI393212 AMM393212 ACQ393212 SU393212 IY393212 C393212 WVK327676 WLO327676 WBS327676 VRW327676 VIA327676 UYE327676 UOI327676 UEM327676 TUQ327676 TKU327676 TAY327676 SRC327676 SHG327676 RXK327676 RNO327676 RDS327676 QTW327676 QKA327676 QAE327676 PQI327676 PGM327676 OWQ327676 OMU327676 OCY327676 NTC327676 NJG327676 MZK327676 MPO327676 MFS327676 LVW327676 LMA327676 LCE327676 KSI327676 KIM327676 JYQ327676 JOU327676 JEY327676 IVC327676 ILG327676 IBK327676 HRO327676 HHS327676 GXW327676 GOA327676 GEE327676 FUI327676 FKM327676 FAQ327676 EQU327676 EGY327676 DXC327676 DNG327676 DDK327676 CTO327676 CJS327676 BZW327676 BQA327676 BGE327676 AWI327676 AMM327676 ACQ327676 SU327676 IY327676 C327676 WVK262140 WLO262140 WBS262140 VRW262140 VIA262140 UYE262140 UOI262140 UEM262140 TUQ262140 TKU262140 TAY262140 SRC262140 SHG262140 RXK262140 RNO262140 RDS262140 QTW262140 QKA262140 QAE262140 PQI262140 PGM262140 OWQ262140 OMU262140 OCY262140 NTC262140 NJG262140 MZK262140 MPO262140 MFS262140 LVW262140 LMA262140 LCE262140 KSI262140 KIM262140 JYQ262140 JOU262140 JEY262140 IVC262140 ILG262140 IBK262140 HRO262140 HHS262140 GXW262140 GOA262140 GEE262140 FUI262140 FKM262140 FAQ262140 EQU262140 EGY262140 DXC262140 DNG262140 DDK262140 CTO262140 CJS262140 BZW262140 BQA262140 BGE262140 AWI262140 AMM262140 ACQ262140 SU262140 IY262140 C262140 WVK196604 WLO196604 WBS196604 VRW196604 VIA196604 UYE196604 UOI196604 UEM196604 TUQ196604 TKU196604 TAY196604 SRC196604 SHG196604 RXK196604 RNO196604 RDS196604 QTW196604 QKA196604 QAE196604 PQI196604 PGM196604 OWQ196604 OMU196604 OCY196604 NTC196604 NJG196604 MZK196604 MPO196604 MFS196604 LVW196604 LMA196604 LCE196604 KSI196604 KIM196604 JYQ196604 JOU196604 JEY196604 IVC196604 ILG196604 IBK196604 HRO196604 HHS196604 GXW196604 GOA196604 GEE196604 FUI196604 FKM196604 FAQ196604 EQU196604 EGY196604 DXC196604 DNG196604 DDK196604 CTO196604 CJS196604 BZW196604 BQA196604 BGE196604 AWI196604 AMM196604 ACQ196604 SU196604 IY196604 C196604 WVK131068 WLO131068 WBS131068 VRW131068 VIA131068 UYE131068 UOI131068 UEM131068 TUQ131068 TKU131068 TAY131068 SRC131068 SHG131068 RXK131068 RNO131068 RDS131068 QTW131068 QKA131068 QAE131068 PQI131068 PGM131068 OWQ131068 OMU131068 OCY131068 NTC131068 NJG131068 MZK131068 MPO131068 MFS131068 LVW131068 LMA131068 LCE131068 KSI131068 KIM131068 JYQ131068 JOU131068 JEY131068 IVC131068 ILG131068 IBK131068 HRO131068 HHS131068 GXW131068 GOA131068 GEE131068 FUI131068 FKM131068 FAQ131068 EQU131068 EGY131068 DXC131068 DNG131068 DDK131068 CTO131068 CJS131068 BZW131068 BQA131068 BGE131068 AWI131068 AMM131068 ACQ131068 SU131068 IY131068 C131068 WVK65532 WLO65532 WBS65532 VRW65532 VIA65532 UYE65532 UOI65532 UEM65532 TUQ65532 TKU65532 TAY65532 SRC65532 SHG65532 RXK65532 RNO65532 RDS65532 QTW65532 QKA65532 QAE65532 PQI65532 PGM65532 OWQ65532 OMU65532 OCY65532 NTC65532 NJG65532 MZK65532 MPO65532 MFS65532 LVW65532 LMA65532 LCE65532 KSI65532 KIM65532 JYQ65532 JOU65532 JEY65532 IVC65532 ILG65532 IBK65532 HRO65532 HHS65532 GXW65532 GOA65532 GEE65532 FUI65532 FKM65532 FAQ65532 EQU65532 EGY65532 DXC65532 DNG65532 DDK65532 CTO65532 CJS65532 BZW65532 BQA65532 BGE65532 AWI65532 AMM65532 ACQ65532 SU65532 IY65532 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100-000000000000}">
      <formula1>#REF!</formula1>
    </dataValidation>
    <dataValidation type="list" allowBlank="1" showInputMessage="1" showErrorMessage="1" sqref="C7" xr:uid="{00000000-0002-0000-0100-000002000000}">
      <formula1>$B$36:$B$38</formula1>
    </dataValidation>
    <dataValidation type="list" allowBlank="1" showInputMessage="1" showErrorMessage="1" sqref="C6" xr:uid="{00000000-0002-0000-0100-000003000000}">
      <formula1>$C$24:$C$33</formula1>
    </dataValidation>
  </dataValidations>
  <pageMargins left="0.78740157480314965" right="0.78740157480314965" top="0.98425196850393704" bottom="0.98425196850393704" header="0.51181102362204722" footer="0.51181102362204722"/>
  <pageSetup paperSize="9" scale="78" orientation="portrait" r:id="rId1"/>
  <headerFooter alignWithMargins="0">
    <oddFooter>&amp;C&amp;12
&amp;R&amp;P/&amp;N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7"/>
  <dimension ref="A1:AU866"/>
  <sheetViews>
    <sheetView showGridLines="0" zoomScaleNormal="100" workbookViewId="0"/>
  </sheetViews>
  <sheetFormatPr defaultRowHeight="12.75" x14ac:dyDescent="0.2"/>
  <cols>
    <col min="1" max="1" width="3" customWidth="1"/>
    <col min="2" max="2" width="9.42578125" customWidth="1"/>
    <col min="3" max="3" width="55.85546875" style="3" customWidth="1"/>
    <col min="4" max="4" width="31.85546875" customWidth="1"/>
  </cols>
  <sheetData>
    <row r="1" spans="1:47" s="18" customFormat="1" x14ac:dyDescent="0.2">
      <c r="C1" s="26"/>
    </row>
    <row r="2" spans="1:47" s="18" customFormat="1" ht="18.75" x14ac:dyDescent="0.2">
      <c r="A2" s="14"/>
      <c r="B2" s="15" t="s">
        <v>42</v>
      </c>
      <c r="C2" s="67"/>
      <c r="D2" s="14"/>
    </row>
    <row r="3" spans="1:47" s="18" customFormat="1" ht="7.5" customHeight="1" x14ac:dyDescent="0.2">
      <c r="A3" s="14"/>
      <c r="B3" s="15"/>
      <c r="C3" s="67"/>
      <c r="D3" s="14"/>
    </row>
    <row r="4" spans="1:47" s="18" customFormat="1" ht="19.5" customHeight="1" x14ac:dyDescent="0.2">
      <c r="A4" s="14"/>
      <c r="B4" s="36" t="str">
        <f>"Projektová žádost: "&amp;'Id. žádosti'!C4</f>
        <v xml:space="preserve">Projektová žádost: </v>
      </c>
      <c r="C4" s="67"/>
      <c r="D4" s="14"/>
    </row>
    <row r="5" spans="1:47" s="25" customFormat="1" ht="13.5" thickBot="1" x14ac:dyDescent="0.25">
      <c r="A5" s="14"/>
      <c r="B5" s="13"/>
      <c r="C5" s="66"/>
      <c r="D5" s="13"/>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ht="24.95" customHeight="1" thickBot="1" x14ac:dyDescent="0.25">
      <c r="A6" s="14"/>
      <c r="B6" s="145" t="s">
        <v>43</v>
      </c>
      <c r="C6" s="146" t="s">
        <v>44</v>
      </c>
      <c r="D6" s="226" t="s">
        <v>45</v>
      </c>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ht="24.95" customHeight="1" x14ac:dyDescent="0.2">
      <c r="A7" s="9"/>
      <c r="B7" s="220" t="s">
        <v>46</v>
      </c>
      <c r="C7" s="221" t="s">
        <v>47</v>
      </c>
      <c r="D7" s="222" t="str">
        <f>IF(K.1!E25="","-",K.1!E25)</f>
        <v>-</v>
      </c>
      <c r="E7" s="19"/>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ht="24.95" customHeight="1" x14ac:dyDescent="0.2">
      <c r="A8" s="9"/>
      <c r="B8" s="215" t="s">
        <v>48</v>
      </c>
      <c r="C8" s="216" t="s">
        <v>49</v>
      </c>
      <c r="D8" s="217" t="str">
        <f>IF(K.2!D18="","-",K.2!D18)</f>
        <v>-</v>
      </c>
      <c r="E8" s="19"/>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ht="24.95" customHeight="1" x14ac:dyDescent="0.2">
      <c r="A9" s="9"/>
      <c r="B9" s="215" t="s">
        <v>50</v>
      </c>
      <c r="C9" s="216" t="s">
        <v>51</v>
      </c>
      <c r="D9" s="217" t="str">
        <f>IF(K.3!D14="","-",K.3!D14)</f>
        <v>-</v>
      </c>
      <c r="E9" s="19"/>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row>
    <row r="10" spans="1:47" ht="24.95" customHeight="1" x14ac:dyDescent="0.2">
      <c r="A10" s="9"/>
      <c r="B10" s="215" t="s">
        <v>52</v>
      </c>
      <c r="C10" s="216" t="s">
        <v>53</v>
      </c>
      <c r="D10" s="217" t="str">
        <f>IF(K.4!D15="","-",K.4!D15)</f>
        <v>-</v>
      </c>
      <c r="E10" s="19"/>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ht="24.95" customHeight="1" thickBot="1" x14ac:dyDescent="0.25">
      <c r="A11" s="9"/>
      <c r="B11" s="218" t="s">
        <v>54</v>
      </c>
      <c r="C11" s="223" t="s">
        <v>55</v>
      </c>
      <c r="D11" s="224" t="str">
        <f>IF(K.5!D13="","-",K.5!D13)</f>
        <v>-</v>
      </c>
      <c r="E11" s="19"/>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row>
    <row r="12" spans="1:47" ht="24.95" customHeight="1" x14ac:dyDescent="0.2">
      <c r="A12" s="9"/>
      <c r="B12" s="69" t="s">
        <v>56</v>
      </c>
      <c r="C12" s="78" t="s">
        <v>57</v>
      </c>
      <c r="D12" s="225" t="str">
        <f>IF(OR(D7="-",D8="-",D9="-",D10="-",D11="-"),"není kompletní",IF(D28="ANO",C28,IF(D29="ANO",C29,IF(D27="ANO",C27,IF(D26="ANO",C26,C25)))))</f>
        <v>není kompletní</v>
      </c>
      <c r="E12" s="19"/>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row>
    <row r="13" spans="1:47" ht="24.95" customHeight="1" thickBot="1" x14ac:dyDescent="0.25">
      <c r="A13" s="9"/>
      <c r="B13" s="60"/>
      <c r="C13" s="77" t="s">
        <v>58</v>
      </c>
      <c r="D13" s="219" t="str">
        <f>IF('Analýza rizik'!D16="","-",'Analýza rizik'!D16)</f>
        <v>Stupeň rizika I</v>
      </c>
      <c r="E13" s="19"/>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row>
    <row r="14" spans="1:47" ht="13.5" thickBot="1" x14ac:dyDescent="0.25">
      <c r="A14" s="14"/>
      <c r="B14" s="230"/>
      <c r="C14" s="230"/>
      <c r="D14" s="230"/>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row>
    <row r="15" spans="1:47" ht="24.95" customHeight="1" thickBot="1" x14ac:dyDescent="0.25">
      <c r="A15" s="229"/>
      <c r="B15" s="231"/>
      <c r="C15" s="249" t="s">
        <v>59</v>
      </c>
      <c r="D15" s="250" t="str">
        <f>IF('Id. žádosti'!C7='Id. žádosti'!B37,"hodnocení po 1. kole",IF(Souhrn!D12=Souhrn!C28,Souhrn!C33,IF(Souhrn!D12=Souhrn!C29,Souhrn!C32,IF(D12=C34,"nelze vyhodnotit",IF(OR(D12=Souhrn!C25,D12=Souhrn!C26,D12=Souhrn!C27),Souhrn!C31,"n.a.")))))</f>
        <v>nelze vyhodnotit</v>
      </c>
      <c r="E15" s="25"/>
      <c r="F15" s="238"/>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row>
    <row r="16" spans="1:47" x14ac:dyDescent="0.2">
      <c r="A16" s="1"/>
      <c r="B16" s="227"/>
      <c r="C16" s="228"/>
    </row>
    <row r="17" spans="1:47" ht="13.5" thickBot="1" x14ac:dyDescent="0.25">
      <c r="A17" s="1"/>
      <c r="B17" s="227" t="s">
        <v>60</v>
      </c>
      <c r="C17" s="228"/>
    </row>
    <row r="18" spans="1:47" ht="12.75" customHeight="1" x14ac:dyDescent="0.2">
      <c r="A18" s="17"/>
      <c r="B18" s="308" t="s">
        <v>61</v>
      </c>
      <c r="C18" s="309"/>
      <c r="D18" s="310"/>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row>
    <row r="19" spans="1:47" x14ac:dyDescent="0.2">
      <c r="A19" s="14"/>
      <c r="B19" s="311"/>
      <c r="C19" s="312"/>
      <c r="D19" s="313"/>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row>
    <row r="20" spans="1:47" ht="19.5" customHeight="1" x14ac:dyDescent="0.2">
      <c r="A20" s="14"/>
      <c r="B20" s="311"/>
      <c r="C20" s="312"/>
      <c r="D20" s="313"/>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row>
    <row r="21" spans="1:47" x14ac:dyDescent="0.2">
      <c r="A21" s="14"/>
      <c r="B21" s="311"/>
      <c r="C21" s="312"/>
      <c r="D21" s="313"/>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2">
      <c r="A22" s="14"/>
      <c r="B22" s="311"/>
      <c r="C22" s="312"/>
      <c r="D22" s="313"/>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row>
    <row r="23" spans="1:47" ht="63" customHeight="1" thickBot="1" x14ac:dyDescent="0.25">
      <c r="A23" s="14"/>
      <c r="B23" s="314"/>
      <c r="C23" s="315"/>
      <c r="D23" s="316"/>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row>
    <row r="24" spans="1:47" x14ac:dyDescent="0.2">
      <c r="A24" s="14"/>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row>
    <row r="25" spans="1:47" hidden="1" x14ac:dyDescent="0.2">
      <c r="A25" s="14"/>
      <c r="B25" s="136" t="s">
        <v>62</v>
      </c>
      <c r="C25" s="136" t="s">
        <v>63</v>
      </c>
      <c r="D25" s="136" t="str">
        <f>IF(OR($D$7=C25,$D$8=C25,$D$9=C25,$D$10=C25,$D$11=C25),"ANO","NE")</f>
        <v>NE</v>
      </c>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row>
    <row r="26" spans="1:47" hidden="1" x14ac:dyDescent="0.2">
      <c r="A26" s="14"/>
      <c r="B26" s="136"/>
      <c r="C26" s="136" t="s">
        <v>64</v>
      </c>
      <c r="D26" s="136" t="str">
        <f t="shared" ref="D26:D29" si="0">IF(OR($D$7=C26,$D$8=C26,$D$9=C26,$D$10=C26,$D$11=C26),"ANO","NE")</f>
        <v>NE</v>
      </c>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row>
    <row r="27" spans="1:47" hidden="1" x14ac:dyDescent="0.2">
      <c r="A27" s="14"/>
      <c r="B27" s="136"/>
      <c r="C27" s="136" t="s">
        <v>65</v>
      </c>
      <c r="D27" s="136" t="str">
        <f t="shared" si="0"/>
        <v>NE</v>
      </c>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row>
    <row r="28" spans="1:47" hidden="1" x14ac:dyDescent="0.2">
      <c r="A28" s="14"/>
      <c r="B28" s="136"/>
      <c r="C28" s="136" t="s">
        <v>66</v>
      </c>
      <c r="D28" s="136" t="str">
        <f t="shared" si="0"/>
        <v>NE</v>
      </c>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hidden="1" x14ac:dyDescent="0.2">
      <c r="A29" s="14"/>
      <c r="B29" s="143"/>
      <c r="C29" s="136" t="s">
        <v>67</v>
      </c>
      <c r="D29" s="136" t="str">
        <f t="shared" si="0"/>
        <v>NE</v>
      </c>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row>
    <row r="30" spans="1:47" hidden="1" x14ac:dyDescent="0.2">
      <c r="A30" s="14"/>
      <c r="B30" s="143"/>
      <c r="C30" s="143"/>
      <c r="D30" s="143"/>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row>
    <row r="31" spans="1:47" hidden="1" x14ac:dyDescent="0.2">
      <c r="A31" s="14"/>
      <c r="B31" s="143"/>
      <c r="C31" s="143" t="s">
        <v>68</v>
      </c>
      <c r="D31" s="143"/>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row>
    <row r="32" spans="1:47" hidden="1" x14ac:dyDescent="0.2">
      <c r="A32" s="14"/>
      <c r="B32" s="143"/>
      <c r="C32" s="143" t="s">
        <v>69</v>
      </c>
      <c r="D32" s="143"/>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hidden="1" x14ac:dyDescent="0.2">
      <c r="A33" s="14"/>
      <c r="B33" s="143"/>
      <c r="C33" s="143" t="s">
        <v>70</v>
      </c>
      <c r="D33" s="143"/>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row>
    <row r="34" spans="1:47" hidden="1" x14ac:dyDescent="0.2">
      <c r="A34" s="14"/>
      <c r="B34" s="143"/>
      <c r="C34" s="143" t="s">
        <v>71</v>
      </c>
      <c r="D34" s="143"/>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row>
    <row r="35" spans="1:47" hidden="1" x14ac:dyDescent="0.2">
      <c r="A35" s="14"/>
      <c r="B35" s="143"/>
      <c r="C35" s="143" t="s">
        <v>72</v>
      </c>
      <c r="D35" s="143"/>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2">
      <c r="A36" s="14"/>
      <c r="B36" s="143"/>
      <c r="C36" s="143"/>
      <c r="D36" s="143"/>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x14ac:dyDescent="0.2">
      <c r="A37" s="14"/>
      <c r="B37" s="143"/>
      <c r="C37" s="143"/>
      <c r="D37" s="143"/>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row>
    <row r="38" spans="1:47" x14ac:dyDescent="0.2">
      <c r="A38" s="14"/>
      <c r="B38" s="143"/>
      <c r="C38" s="143"/>
      <c r="D38" s="143"/>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row>
    <row r="39" spans="1:47" x14ac:dyDescent="0.2">
      <c r="A39" s="14"/>
      <c r="B39" s="143"/>
      <c r="C39" s="143"/>
      <c r="D39" s="143"/>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2">
      <c r="A40" s="14"/>
      <c r="B40" s="143"/>
      <c r="C40" s="143"/>
      <c r="D40" s="143"/>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row>
    <row r="41" spans="1:47" x14ac:dyDescent="0.2">
      <c r="A41" s="14"/>
      <c r="B41" s="143"/>
      <c r="C41" s="143"/>
      <c r="D41" s="143"/>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row>
    <row r="42" spans="1:47" x14ac:dyDescent="0.2">
      <c r="A42" s="14"/>
      <c r="B42" s="143"/>
      <c r="C42" s="143"/>
      <c r="D42" s="143"/>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row>
    <row r="43" spans="1:47" x14ac:dyDescent="0.2">
      <c r="A43" s="14"/>
      <c r="B43" s="143"/>
      <c r="C43" s="143"/>
      <c r="D43" s="143"/>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row>
    <row r="44" spans="1:47" x14ac:dyDescent="0.2">
      <c r="A44" s="14"/>
      <c r="B44" s="143"/>
      <c r="C44" s="143"/>
      <c r="D44" s="143"/>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row>
    <row r="45" spans="1:47" x14ac:dyDescent="0.2">
      <c r="A45" s="14"/>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row>
    <row r="46" spans="1:47" x14ac:dyDescent="0.2">
      <c r="A46" s="14"/>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row>
    <row r="47" spans="1:47" x14ac:dyDescent="0.2">
      <c r="A47" s="14"/>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row>
    <row r="48" spans="1:47" x14ac:dyDescent="0.2">
      <c r="A48" s="14"/>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row>
    <row r="49" spans="1:47" x14ac:dyDescent="0.2">
      <c r="A49" s="14"/>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0" spans="1:47" x14ac:dyDescent="0.2">
      <c r="A50" s="14"/>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row>
    <row r="51" spans="1:47" x14ac:dyDescent="0.2">
      <c r="A51" s="14"/>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row>
    <row r="52" spans="1:47" x14ac:dyDescent="0.2">
      <c r="A52" s="14"/>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2">
      <c r="A53" s="14"/>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row>
    <row r="54" spans="1:47" x14ac:dyDescent="0.2">
      <c r="A54" s="14"/>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row>
    <row r="55" spans="1:47" x14ac:dyDescent="0.2">
      <c r="A55" s="14"/>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row>
    <row r="56" spans="1:47" x14ac:dyDescent="0.2">
      <c r="A56" s="14"/>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2">
      <c r="A57" s="14"/>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row>
    <row r="58" spans="1:47" x14ac:dyDescent="0.2">
      <c r="A58" s="14"/>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row>
    <row r="59" spans="1:47" x14ac:dyDescent="0.2">
      <c r="A59" s="14"/>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x14ac:dyDescent="0.2">
      <c r="A60" s="14"/>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x14ac:dyDescent="0.2">
      <c r="A61" s="14"/>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row>
    <row r="62" spans="1:47" x14ac:dyDescent="0.2">
      <c r="A62" s="14"/>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row>
    <row r="63" spans="1:47" x14ac:dyDescent="0.2">
      <c r="A63" s="14"/>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row>
    <row r="64" spans="1:47" x14ac:dyDescent="0.2">
      <c r="A64" s="14"/>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row>
    <row r="65" spans="1:47" x14ac:dyDescent="0.2">
      <c r="A65" s="14"/>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row>
    <row r="66" spans="1:47" x14ac:dyDescent="0.2">
      <c r="A66" s="14"/>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row>
    <row r="67" spans="1:47" x14ac:dyDescent="0.2">
      <c r="A67" s="14"/>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row>
    <row r="68" spans="1:47" x14ac:dyDescent="0.2">
      <c r="A68" s="14"/>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row>
    <row r="69" spans="1:47" x14ac:dyDescent="0.2">
      <c r="A69" s="14"/>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row>
    <row r="70" spans="1:47" x14ac:dyDescent="0.2">
      <c r="A70" s="14"/>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row>
    <row r="71" spans="1:47" x14ac:dyDescent="0.2">
      <c r="A71" s="14"/>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row>
    <row r="72" spans="1:47" x14ac:dyDescent="0.2">
      <c r="A72" s="14"/>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row>
    <row r="73" spans="1:47" x14ac:dyDescent="0.2">
      <c r="A73" s="14"/>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row>
    <row r="74" spans="1:47" x14ac:dyDescent="0.2">
      <c r="A74" s="14"/>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row>
    <row r="75" spans="1:47" x14ac:dyDescent="0.2">
      <c r="A75" s="14"/>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row>
    <row r="76" spans="1:47" x14ac:dyDescent="0.2">
      <c r="A76" s="14"/>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row>
    <row r="77" spans="1:47" x14ac:dyDescent="0.2">
      <c r="A77" s="14"/>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row>
    <row r="78" spans="1:47" x14ac:dyDescent="0.2">
      <c r="A78" s="14"/>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row>
    <row r="79" spans="1:47" x14ac:dyDescent="0.2">
      <c r="A79" s="14"/>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row>
    <row r="80" spans="1:47" x14ac:dyDescent="0.2">
      <c r="A80" s="14"/>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row>
    <row r="81" spans="1:47" x14ac:dyDescent="0.2">
      <c r="A81" s="14"/>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row>
    <row r="82" spans="1:47" x14ac:dyDescent="0.2">
      <c r="A82" s="14"/>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row>
    <row r="83" spans="1:47" x14ac:dyDescent="0.2">
      <c r="A83" s="14"/>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row>
    <row r="84" spans="1:47" x14ac:dyDescent="0.2">
      <c r="A84" s="14"/>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row>
    <row r="85" spans="1:47" x14ac:dyDescent="0.2">
      <c r="A85" s="14"/>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row>
    <row r="86" spans="1:47" x14ac:dyDescent="0.2">
      <c r="A86" s="14"/>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row>
    <row r="87" spans="1:47" x14ac:dyDescent="0.2">
      <c r="A87" s="14"/>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row>
    <row r="88" spans="1:47" x14ac:dyDescent="0.2">
      <c r="A88" s="14"/>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row>
    <row r="89" spans="1:47" x14ac:dyDescent="0.2">
      <c r="A89" s="14"/>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row>
    <row r="90" spans="1:47" x14ac:dyDescent="0.2">
      <c r="A90" s="14"/>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row>
    <row r="91" spans="1:47" x14ac:dyDescent="0.2">
      <c r="A91" s="14"/>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row>
    <row r="92" spans="1:47" x14ac:dyDescent="0.2">
      <c r="A92" s="14"/>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row>
    <row r="93" spans="1:47" x14ac:dyDescent="0.2">
      <c r="A93" s="14"/>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row>
    <row r="94" spans="1:47" x14ac:dyDescent="0.2">
      <c r="A94" s="14"/>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row>
    <row r="95" spans="1:47" x14ac:dyDescent="0.2">
      <c r="A95" s="14"/>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row>
    <row r="96" spans="1:47" x14ac:dyDescent="0.2">
      <c r="A96" s="14"/>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row>
    <row r="97" spans="1:47" x14ac:dyDescent="0.2">
      <c r="A97" s="14"/>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row>
    <row r="98" spans="1:47" x14ac:dyDescent="0.2">
      <c r="A98" s="14"/>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row>
    <row r="99" spans="1:47" x14ac:dyDescent="0.2">
      <c r="A99" s="14"/>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row>
    <row r="100" spans="1:47" x14ac:dyDescent="0.2">
      <c r="A100" s="14"/>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row>
    <row r="101" spans="1:47" x14ac:dyDescent="0.2">
      <c r="A101" s="14"/>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row>
    <row r="102" spans="1:47" x14ac:dyDescent="0.2">
      <c r="A102" s="14"/>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row>
    <row r="103" spans="1:47" x14ac:dyDescent="0.2">
      <c r="A103" s="14"/>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row>
    <row r="104" spans="1:47" x14ac:dyDescent="0.2">
      <c r="A104" s="14"/>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row>
    <row r="105" spans="1:47" x14ac:dyDescent="0.2">
      <c r="A105" s="14"/>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row>
    <row r="106" spans="1:47" x14ac:dyDescent="0.2">
      <c r="A106" s="14"/>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row>
    <row r="107" spans="1:47" x14ac:dyDescent="0.2">
      <c r="A107" s="14"/>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row>
    <row r="108" spans="1:47" x14ac:dyDescent="0.2">
      <c r="A108" s="14"/>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row>
    <row r="109" spans="1:47" x14ac:dyDescent="0.2">
      <c r="A109" s="14"/>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row>
    <row r="110" spans="1:47" x14ac:dyDescent="0.2">
      <c r="A110" s="14"/>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row>
    <row r="111" spans="1:47" x14ac:dyDescent="0.2">
      <c r="A111" s="14"/>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row>
    <row r="112" spans="1:47" x14ac:dyDescent="0.2">
      <c r="A112" s="14"/>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row>
    <row r="113" spans="1:47" x14ac:dyDescent="0.2">
      <c r="A113" s="14"/>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row>
    <row r="114" spans="1:47" x14ac:dyDescent="0.2">
      <c r="A114" s="14"/>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row>
    <row r="115" spans="1:47" x14ac:dyDescent="0.2">
      <c r="A115" s="14"/>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row>
    <row r="116" spans="1:47" x14ac:dyDescent="0.2">
      <c r="A116" s="14"/>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row>
    <row r="117" spans="1:47" x14ac:dyDescent="0.2">
      <c r="A117" s="14"/>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row>
    <row r="118" spans="1:47" x14ac:dyDescent="0.2">
      <c r="A118" s="14"/>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row>
    <row r="119" spans="1:47" x14ac:dyDescent="0.2">
      <c r="A119" s="14"/>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row>
    <row r="120" spans="1:47" x14ac:dyDescent="0.2">
      <c r="A120" s="14"/>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row>
    <row r="121" spans="1:47" x14ac:dyDescent="0.2">
      <c r="A121" s="14"/>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row>
    <row r="122" spans="1:47" x14ac:dyDescent="0.2">
      <c r="A122" s="14"/>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row>
    <row r="123" spans="1:47" x14ac:dyDescent="0.2">
      <c r="A123" s="14"/>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row>
    <row r="124" spans="1:47" x14ac:dyDescent="0.2">
      <c r="A124" s="14"/>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row>
    <row r="125" spans="1:47" x14ac:dyDescent="0.2">
      <c r="A125" s="14"/>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row>
    <row r="126" spans="1:47" x14ac:dyDescent="0.2">
      <c r="A126" s="14"/>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row>
    <row r="127" spans="1:47" x14ac:dyDescent="0.2">
      <c r="A127" s="14"/>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row>
    <row r="128" spans="1:47" x14ac:dyDescent="0.2">
      <c r="A128" s="14"/>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row>
    <row r="129" spans="1:47" x14ac:dyDescent="0.2">
      <c r="A129" s="14"/>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row>
    <row r="130" spans="1:47" x14ac:dyDescent="0.2">
      <c r="A130" s="14"/>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row>
    <row r="131" spans="1:47" x14ac:dyDescent="0.2">
      <c r="A131" s="14"/>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row>
    <row r="132" spans="1:47" x14ac:dyDescent="0.2">
      <c r="A132" s="14"/>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row>
    <row r="133" spans="1:47" x14ac:dyDescent="0.2">
      <c r="A133" s="14"/>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row>
    <row r="134" spans="1:47" x14ac:dyDescent="0.2">
      <c r="A134" s="14"/>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row>
    <row r="135" spans="1:47" x14ac:dyDescent="0.2">
      <c r="A135" s="14"/>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row>
    <row r="136" spans="1:47" x14ac:dyDescent="0.2">
      <c r="A136" s="14"/>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row>
    <row r="137" spans="1:47" x14ac:dyDescent="0.2">
      <c r="A137" s="14"/>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row>
    <row r="138" spans="1:47" x14ac:dyDescent="0.2">
      <c r="A138" s="14"/>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row>
    <row r="139" spans="1:47" x14ac:dyDescent="0.2">
      <c r="A139" s="14"/>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row>
    <row r="140" spans="1:47" x14ac:dyDescent="0.2">
      <c r="A140" s="14"/>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row>
    <row r="141" spans="1:47" x14ac:dyDescent="0.2">
      <c r="A141" s="14"/>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row>
    <row r="142" spans="1:47" x14ac:dyDescent="0.2">
      <c r="A142" s="14"/>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row>
    <row r="143" spans="1:47" x14ac:dyDescent="0.2">
      <c r="A143" s="14"/>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row>
    <row r="144" spans="1:47" x14ac:dyDescent="0.2">
      <c r="A144" s="14"/>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row>
    <row r="145" spans="1:47" x14ac:dyDescent="0.2">
      <c r="A145" s="14"/>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row>
    <row r="146" spans="1:47" x14ac:dyDescent="0.2">
      <c r="A146" s="14"/>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row>
    <row r="147" spans="1:47" x14ac:dyDescent="0.2">
      <c r="A147" s="14"/>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row>
    <row r="148" spans="1:47" x14ac:dyDescent="0.2">
      <c r="A148" s="14"/>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row>
    <row r="149" spans="1:47" x14ac:dyDescent="0.2">
      <c r="A149" s="14"/>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row>
    <row r="150" spans="1:47" x14ac:dyDescent="0.2">
      <c r="A150" s="14"/>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row>
    <row r="151" spans="1:47" x14ac:dyDescent="0.2">
      <c r="A151" s="14"/>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row>
    <row r="152" spans="1:47" x14ac:dyDescent="0.2">
      <c r="A152" s="14"/>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row>
    <row r="153" spans="1:47" x14ac:dyDescent="0.2">
      <c r="A153" s="14"/>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row>
    <row r="154" spans="1:47" x14ac:dyDescent="0.2">
      <c r="A154" s="14"/>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row>
    <row r="155" spans="1:47" x14ac:dyDescent="0.2">
      <c r="A155" s="14"/>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row>
    <row r="156" spans="1:47" x14ac:dyDescent="0.2">
      <c r="A156" s="14"/>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row>
    <row r="157" spans="1:47" x14ac:dyDescent="0.2">
      <c r="A157" s="14"/>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row>
    <row r="158" spans="1:47" x14ac:dyDescent="0.2">
      <c r="A158" s="14"/>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row>
    <row r="159" spans="1:47" x14ac:dyDescent="0.2">
      <c r="A159" s="14"/>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row>
    <row r="160" spans="1:47" x14ac:dyDescent="0.2">
      <c r="A160" s="14"/>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row>
    <row r="161" spans="1:47" x14ac:dyDescent="0.2">
      <c r="A161" s="14"/>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row>
    <row r="162" spans="1:47" x14ac:dyDescent="0.2">
      <c r="A162" s="14"/>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row>
    <row r="163" spans="1:47" x14ac:dyDescent="0.2">
      <c r="A163" s="14"/>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row>
    <row r="164" spans="1:47" x14ac:dyDescent="0.2">
      <c r="A164" s="14"/>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row>
    <row r="165" spans="1:47" x14ac:dyDescent="0.2">
      <c r="A165" s="14"/>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row>
    <row r="166" spans="1:47" x14ac:dyDescent="0.2">
      <c r="A166" s="14"/>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row>
    <row r="167" spans="1:47" x14ac:dyDescent="0.2">
      <c r="A167" s="14"/>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row>
    <row r="168" spans="1:47" x14ac:dyDescent="0.2">
      <c r="A168" s="14"/>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row>
    <row r="169" spans="1:47" x14ac:dyDescent="0.2">
      <c r="A169" s="14"/>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row>
    <row r="170" spans="1:47" x14ac:dyDescent="0.2">
      <c r="A170" s="14"/>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row>
    <row r="171" spans="1:47" x14ac:dyDescent="0.2">
      <c r="A171" s="14"/>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row>
    <row r="172" spans="1:47" x14ac:dyDescent="0.2">
      <c r="A172" s="14"/>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row>
    <row r="173" spans="1:47" x14ac:dyDescent="0.2">
      <c r="A173" s="14"/>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row>
    <row r="174" spans="1:47" x14ac:dyDescent="0.2">
      <c r="A174" s="14"/>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row>
    <row r="175" spans="1:47" x14ac:dyDescent="0.2">
      <c r="A175" s="14"/>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row>
    <row r="176" spans="1:47" x14ac:dyDescent="0.2">
      <c r="A176" s="14"/>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row>
    <row r="177" spans="1:47" x14ac:dyDescent="0.2">
      <c r="A177" s="14"/>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row>
    <row r="178" spans="1:47" x14ac:dyDescent="0.2">
      <c r="A178" s="14"/>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row>
    <row r="179" spans="1:47" x14ac:dyDescent="0.2">
      <c r="A179" s="14"/>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row>
    <row r="180" spans="1:47" x14ac:dyDescent="0.2">
      <c r="A180" s="14"/>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row>
    <row r="181" spans="1:47" x14ac:dyDescent="0.2">
      <c r="A181" s="14"/>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row>
    <row r="182" spans="1:47" x14ac:dyDescent="0.2">
      <c r="A182" s="14"/>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row>
    <row r="183" spans="1:47" x14ac:dyDescent="0.2">
      <c r="A183" s="14"/>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row>
    <row r="184" spans="1:47" x14ac:dyDescent="0.2">
      <c r="A184" s="14"/>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row>
    <row r="185" spans="1:47" x14ac:dyDescent="0.2">
      <c r="A185" s="14"/>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row>
    <row r="186" spans="1:47" x14ac:dyDescent="0.2">
      <c r="A186" s="14"/>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row>
    <row r="187" spans="1:47" x14ac:dyDescent="0.2">
      <c r="A187" s="14"/>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row>
    <row r="188" spans="1:47" x14ac:dyDescent="0.2">
      <c r="A188" s="14"/>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row>
    <row r="189" spans="1:47" x14ac:dyDescent="0.2">
      <c r="A189" s="14"/>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row>
    <row r="190" spans="1:47" x14ac:dyDescent="0.2">
      <c r="A190" s="14"/>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row>
    <row r="191" spans="1:47" x14ac:dyDescent="0.2">
      <c r="A191" s="14"/>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row>
    <row r="192" spans="1:47" x14ac:dyDescent="0.2">
      <c r="A192" s="14"/>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row>
    <row r="193" spans="1:47" x14ac:dyDescent="0.2">
      <c r="A193" s="14"/>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row>
    <row r="194" spans="1:47" x14ac:dyDescent="0.2">
      <c r="A194" s="14"/>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row>
    <row r="195" spans="1:47" x14ac:dyDescent="0.2">
      <c r="A195" s="14"/>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row>
    <row r="196" spans="1:47" x14ac:dyDescent="0.2">
      <c r="A196" s="14"/>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row>
    <row r="197" spans="1:47" x14ac:dyDescent="0.2">
      <c r="A197" s="14"/>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row>
    <row r="198" spans="1:47" x14ac:dyDescent="0.2">
      <c r="A198" s="14"/>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row>
    <row r="199" spans="1:47" x14ac:dyDescent="0.2">
      <c r="A199" s="14"/>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row>
    <row r="200" spans="1:47" x14ac:dyDescent="0.2">
      <c r="A200" s="14"/>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row>
    <row r="201" spans="1:47" x14ac:dyDescent="0.2">
      <c r="A201" s="14"/>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row>
    <row r="202" spans="1:47" x14ac:dyDescent="0.2">
      <c r="A202" s="14"/>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row>
    <row r="203" spans="1:47" x14ac:dyDescent="0.2">
      <c r="A203" s="14"/>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row>
    <row r="204" spans="1:47" x14ac:dyDescent="0.2">
      <c r="A204" s="14"/>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row>
    <row r="205" spans="1:47" x14ac:dyDescent="0.2">
      <c r="A205" s="14"/>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row>
    <row r="206" spans="1:47" x14ac:dyDescent="0.2">
      <c r="A206" s="14"/>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row>
    <row r="207" spans="1:47" x14ac:dyDescent="0.2">
      <c r="A207" s="14"/>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row>
    <row r="208" spans="1:47" x14ac:dyDescent="0.2">
      <c r="A208" s="14"/>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row>
    <row r="209" spans="1:47" x14ac:dyDescent="0.2">
      <c r="A209" s="14"/>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row>
    <row r="210" spans="1:47" x14ac:dyDescent="0.2">
      <c r="A210" s="14"/>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row>
    <row r="211" spans="1:47" x14ac:dyDescent="0.2">
      <c r="A211" s="14"/>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row>
    <row r="212" spans="1:47" x14ac:dyDescent="0.2">
      <c r="A212" s="14"/>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row>
    <row r="213" spans="1:47" x14ac:dyDescent="0.2">
      <c r="A213" s="14"/>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row>
    <row r="214" spans="1:47" x14ac:dyDescent="0.2">
      <c r="A214" s="14"/>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row>
    <row r="215" spans="1:47" x14ac:dyDescent="0.2">
      <c r="A215" s="14"/>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row>
    <row r="216" spans="1:47" x14ac:dyDescent="0.2">
      <c r="A216" s="14"/>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row>
    <row r="217" spans="1:47" x14ac:dyDescent="0.2">
      <c r="A217" s="14"/>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row>
    <row r="218" spans="1:47" x14ac:dyDescent="0.2">
      <c r="A218" s="14"/>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row>
    <row r="219" spans="1:47" x14ac:dyDescent="0.2">
      <c r="A219" s="14"/>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row>
    <row r="220" spans="1:47" x14ac:dyDescent="0.2">
      <c r="A220" s="14"/>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row>
    <row r="221" spans="1:47" x14ac:dyDescent="0.2">
      <c r="A221" s="14"/>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row>
    <row r="222" spans="1:47" x14ac:dyDescent="0.2">
      <c r="A222" s="14"/>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row>
    <row r="223" spans="1:47" x14ac:dyDescent="0.2">
      <c r="A223" s="14"/>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row>
    <row r="224" spans="1:47" x14ac:dyDescent="0.2">
      <c r="A224" s="14"/>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row>
    <row r="225" spans="1:47" x14ac:dyDescent="0.2">
      <c r="A225" s="14"/>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row>
    <row r="226" spans="1:47" x14ac:dyDescent="0.2">
      <c r="A226" s="14"/>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row>
    <row r="227" spans="1:47" x14ac:dyDescent="0.2">
      <c r="A227" s="14"/>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row>
    <row r="228" spans="1:47" x14ac:dyDescent="0.2">
      <c r="A228" s="14"/>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row>
    <row r="229" spans="1:47" x14ac:dyDescent="0.2">
      <c r="A229" s="14"/>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row>
    <row r="230" spans="1:47" x14ac:dyDescent="0.2">
      <c r="A230" s="14"/>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row>
    <row r="231" spans="1:47" x14ac:dyDescent="0.2">
      <c r="A231" s="14"/>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row>
    <row r="232" spans="1:47" x14ac:dyDescent="0.2">
      <c r="A232" s="14"/>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row>
    <row r="233" spans="1:47" x14ac:dyDescent="0.2">
      <c r="A233" s="14"/>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row>
    <row r="234" spans="1:47" x14ac:dyDescent="0.2">
      <c r="A234" s="14"/>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row>
    <row r="235" spans="1:47" x14ac:dyDescent="0.2">
      <c r="A235" s="14"/>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row>
    <row r="236" spans="1:47" x14ac:dyDescent="0.2">
      <c r="A236" s="14"/>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row>
    <row r="237" spans="1:47" x14ac:dyDescent="0.2">
      <c r="A237" s="14"/>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row>
    <row r="238" spans="1:47" x14ac:dyDescent="0.2">
      <c r="A238" s="14"/>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row>
    <row r="239" spans="1:47" x14ac:dyDescent="0.2">
      <c r="A239" s="14"/>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row>
    <row r="240" spans="1:47" x14ac:dyDescent="0.2">
      <c r="A240" s="14"/>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row>
    <row r="241" spans="1:47" x14ac:dyDescent="0.2">
      <c r="A241" s="14"/>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row>
    <row r="242" spans="1:47" x14ac:dyDescent="0.2">
      <c r="A242" s="14"/>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row>
    <row r="243" spans="1:47" x14ac:dyDescent="0.2">
      <c r="A243" s="14"/>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row>
    <row r="244" spans="1:47" x14ac:dyDescent="0.2">
      <c r="A244" s="14"/>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row>
    <row r="245" spans="1:47" x14ac:dyDescent="0.2">
      <c r="A245" s="14"/>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row>
    <row r="246" spans="1:47" x14ac:dyDescent="0.2">
      <c r="A246" s="14"/>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row>
    <row r="247" spans="1:47" x14ac:dyDescent="0.2">
      <c r="A247" s="14"/>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row>
    <row r="248" spans="1:47" x14ac:dyDescent="0.2">
      <c r="A248" s="14"/>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row>
    <row r="249" spans="1:47" x14ac:dyDescent="0.2">
      <c r="A249" s="14"/>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row>
    <row r="250" spans="1:47" x14ac:dyDescent="0.2">
      <c r="A250" s="14"/>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row>
    <row r="251" spans="1:47" x14ac:dyDescent="0.2">
      <c r="A251" s="14"/>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row>
    <row r="252" spans="1:47" x14ac:dyDescent="0.2">
      <c r="A252" s="14"/>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row>
    <row r="253" spans="1:47" x14ac:dyDescent="0.2">
      <c r="A253" s="14"/>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row>
    <row r="254" spans="1:47" x14ac:dyDescent="0.2">
      <c r="A254" s="14"/>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row>
    <row r="255" spans="1:47" x14ac:dyDescent="0.2">
      <c r="A255" s="14"/>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row>
    <row r="256" spans="1:47" x14ac:dyDescent="0.2">
      <c r="A256" s="14"/>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row>
    <row r="257" spans="1:47" x14ac:dyDescent="0.2">
      <c r="A257" s="14"/>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row>
    <row r="258" spans="1:47" x14ac:dyDescent="0.2">
      <c r="A258" s="14"/>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row>
    <row r="259" spans="1:47" x14ac:dyDescent="0.2">
      <c r="A259" s="14"/>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row>
    <row r="260" spans="1:47" x14ac:dyDescent="0.2">
      <c r="A260" s="14"/>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row>
    <row r="261" spans="1:47" x14ac:dyDescent="0.2">
      <c r="A261" s="14"/>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row>
    <row r="262" spans="1:47" x14ac:dyDescent="0.2">
      <c r="A262" s="14"/>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row>
    <row r="263" spans="1:47" x14ac:dyDescent="0.2">
      <c r="A263" s="14"/>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row>
    <row r="264" spans="1:47" x14ac:dyDescent="0.2">
      <c r="A264" s="14"/>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row>
    <row r="265" spans="1:47" x14ac:dyDescent="0.2">
      <c r="A265" s="14"/>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row>
    <row r="266" spans="1:47" x14ac:dyDescent="0.2">
      <c r="A266" s="14"/>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row>
    <row r="267" spans="1:47" x14ac:dyDescent="0.2">
      <c r="A267" s="14"/>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row>
    <row r="268" spans="1:47" x14ac:dyDescent="0.2">
      <c r="A268" s="14"/>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row>
    <row r="269" spans="1:47" x14ac:dyDescent="0.2">
      <c r="A269" s="14"/>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row>
    <row r="270" spans="1:47" x14ac:dyDescent="0.2">
      <c r="A270" s="14"/>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row>
    <row r="271" spans="1:47" x14ac:dyDescent="0.2">
      <c r="A271" s="14"/>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row>
    <row r="272" spans="1:47" x14ac:dyDescent="0.2">
      <c r="A272" s="14"/>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row>
    <row r="273" spans="1:47" x14ac:dyDescent="0.2">
      <c r="A273" s="14"/>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row>
    <row r="274" spans="1:47" x14ac:dyDescent="0.2">
      <c r="A274" s="14"/>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row>
    <row r="275" spans="1:47" x14ac:dyDescent="0.2">
      <c r="A275" s="14"/>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row>
    <row r="276" spans="1:47" x14ac:dyDescent="0.2">
      <c r="A276" s="14"/>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row>
    <row r="277" spans="1:47" x14ac:dyDescent="0.2">
      <c r="A277" s="14"/>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row>
    <row r="278" spans="1:47" x14ac:dyDescent="0.2">
      <c r="A278" s="14"/>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row>
    <row r="279" spans="1:47" x14ac:dyDescent="0.2">
      <c r="A279" s="14"/>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row>
    <row r="280" spans="1:47" x14ac:dyDescent="0.2">
      <c r="A280" s="14"/>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row>
    <row r="281" spans="1:47" x14ac:dyDescent="0.2">
      <c r="A281" s="14"/>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row>
    <row r="282" spans="1:47" x14ac:dyDescent="0.2">
      <c r="A282" s="14"/>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row>
    <row r="283" spans="1:47" x14ac:dyDescent="0.2">
      <c r="A283" s="14"/>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row>
    <row r="284" spans="1:47" x14ac:dyDescent="0.2">
      <c r="A284" s="14"/>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row>
    <row r="285" spans="1:47" x14ac:dyDescent="0.2">
      <c r="A285" s="14"/>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row>
    <row r="286" spans="1:47" x14ac:dyDescent="0.2">
      <c r="A286" s="14"/>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row>
    <row r="287" spans="1:47" x14ac:dyDescent="0.2">
      <c r="A287" s="14"/>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row>
    <row r="288" spans="1:47" x14ac:dyDescent="0.2">
      <c r="A288" s="14"/>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row>
    <row r="289" spans="1:47" x14ac:dyDescent="0.2">
      <c r="A289" s="14"/>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row>
    <row r="290" spans="1:47" x14ac:dyDescent="0.2">
      <c r="A290" s="14"/>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row>
    <row r="291" spans="1:47" x14ac:dyDescent="0.2">
      <c r="A291" s="14"/>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row>
    <row r="292" spans="1:47" x14ac:dyDescent="0.2">
      <c r="A292" s="14"/>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row>
    <row r="293" spans="1:47" x14ac:dyDescent="0.2">
      <c r="A293" s="14"/>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row>
    <row r="294" spans="1:47" x14ac:dyDescent="0.2">
      <c r="A294" s="14"/>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row>
    <row r="295" spans="1:47" x14ac:dyDescent="0.2">
      <c r="A295" s="14"/>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row>
    <row r="296" spans="1:47" x14ac:dyDescent="0.2">
      <c r="A296" s="14"/>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row>
    <row r="297" spans="1:47" x14ac:dyDescent="0.2">
      <c r="A297" s="14"/>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row>
    <row r="298" spans="1:47" x14ac:dyDescent="0.2">
      <c r="A298" s="14"/>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row>
    <row r="299" spans="1:47" x14ac:dyDescent="0.2">
      <c r="A299" s="14"/>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row>
    <row r="300" spans="1:47" x14ac:dyDescent="0.2">
      <c r="A300" s="14"/>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row>
    <row r="301" spans="1:47" x14ac:dyDescent="0.2">
      <c r="A301" s="14"/>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row>
    <row r="302" spans="1:47" x14ac:dyDescent="0.2">
      <c r="A302" s="14"/>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row>
    <row r="303" spans="1:47" x14ac:dyDescent="0.2">
      <c r="A303" s="14"/>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row>
    <row r="304" spans="1:47" x14ac:dyDescent="0.2">
      <c r="A304" s="14"/>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row>
    <row r="305" spans="1:47" x14ac:dyDescent="0.2">
      <c r="A305" s="14"/>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row>
    <row r="306" spans="1:47" x14ac:dyDescent="0.2">
      <c r="A306" s="14"/>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row>
    <row r="307" spans="1:47" x14ac:dyDescent="0.2">
      <c r="A307" s="14"/>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row>
    <row r="308" spans="1:47" x14ac:dyDescent="0.2">
      <c r="A308" s="14"/>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row>
    <row r="309" spans="1:47" x14ac:dyDescent="0.2">
      <c r="A309" s="14"/>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row>
    <row r="310" spans="1:47" x14ac:dyDescent="0.2">
      <c r="A310" s="14"/>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row>
    <row r="311" spans="1:47" x14ac:dyDescent="0.2">
      <c r="A311" s="14"/>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row>
    <row r="312" spans="1:47" x14ac:dyDescent="0.2">
      <c r="A312" s="14"/>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row>
    <row r="313" spans="1:47" x14ac:dyDescent="0.2">
      <c r="A313" s="14"/>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row>
    <row r="314" spans="1:47" x14ac:dyDescent="0.2">
      <c r="A314" s="14"/>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row>
    <row r="315" spans="1:47" x14ac:dyDescent="0.2">
      <c r="A315" s="14"/>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row>
    <row r="316" spans="1:47" x14ac:dyDescent="0.2">
      <c r="A316" s="14"/>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row>
    <row r="317" spans="1:47" x14ac:dyDescent="0.2">
      <c r="A317" s="14"/>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row>
    <row r="318" spans="1:47" x14ac:dyDescent="0.2">
      <c r="A318" s="14"/>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row>
    <row r="319" spans="1:47" x14ac:dyDescent="0.2">
      <c r="A319" s="14"/>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row>
    <row r="320" spans="1:47" x14ac:dyDescent="0.2">
      <c r="A320" s="14"/>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row>
    <row r="321" spans="1:47" x14ac:dyDescent="0.2">
      <c r="A321" s="14"/>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row>
    <row r="322" spans="1:47" x14ac:dyDescent="0.2">
      <c r="A322" s="14"/>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row>
    <row r="323" spans="1:47" x14ac:dyDescent="0.2">
      <c r="A323" s="14"/>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row>
    <row r="324" spans="1:47" x14ac:dyDescent="0.2">
      <c r="A324" s="14"/>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row>
    <row r="325" spans="1:47" x14ac:dyDescent="0.2">
      <c r="A325" s="14"/>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row>
    <row r="326" spans="1:47" x14ac:dyDescent="0.2">
      <c r="A326" s="14"/>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row>
    <row r="327" spans="1:47" x14ac:dyDescent="0.2">
      <c r="A327" s="14"/>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row>
    <row r="328" spans="1:47" x14ac:dyDescent="0.2">
      <c r="A328" s="14"/>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row>
    <row r="329" spans="1:47" x14ac:dyDescent="0.2">
      <c r="A329" s="14"/>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row>
    <row r="330" spans="1:47" x14ac:dyDescent="0.2">
      <c r="A330" s="14"/>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row>
    <row r="331" spans="1:47" x14ac:dyDescent="0.2">
      <c r="A331" s="14"/>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row>
    <row r="332" spans="1:47" x14ac:dyDescent="0.2">
      <c r="A332" s="14"/>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row>
    <row r="333" spans="1:47" x14ac:dyDescent="0.2">
      <c r="A333" s="14"/>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row>
    <row r="334" spans="1:47" x14ac:dyDescent="0.2">
      <c r="A334" s="14"/>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row>
    <row r="335" spans="1:47" x14ac:dyDescent="0.2">
      <c r="A335" s="14"/>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row>
    <row r="336" spans="1:47" x14ac:dyDescent="0.2">
      <c r="A336" s="14"/>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row>
    <row r="337" spans="1:47" x14ac:dyDescent="0.2">
      <c r="A337" s="14"/>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row>
    <row r="338" spans="1:47" x14ac:dyDescent="0.2">
      <c r="A338" s="14"/>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row>
    <row r="339" spans="1:47" x14ac:dyDescent="0.2">
      <c r="A339" s="14"/>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row>
    <row r="340" spans="1:47" x14ac:dyDescent="0.2">
      <c r="A340" s="14"/>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row>
    <row r="341" spans="1:47" x14ac:dyDescent="0.2">
      <c r="A341" s="14"/>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row>
    <row r="342" spans="1:47" x14ac:dyDescent="0.2">
      <c r="A342" s="14"/>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row>
    <row r="343" spans="1:47" x14ac:dyDescent="0.2">
      <c r="A343" s="14"/>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row>
    <row r="344" spans="1:47" x14ac:dyDescent="0.2">
      <c r="A344" s="14"/>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row>
    <row r="345" spans="1:47" x14ac:dyDescent="0.2">
      <c r="A345" s="14"/>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row>
    <row r="346" spans="1:47" x14ac:dyDescent="0.2">
      <c r="A346" s="14"/>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row>
    <row r="347" spans="1:47" x14ac:dyDescent="0.2">
      <c r="A347" s="14"/>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row>
    <row r="348" spans="1:47" x14ac:dyDescent="0.2">
      <c r="A348" s="14"/>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row>
    <row r="349" spans="1:47" x14ac:dyDescent="0.2">
      <c r="A349" s="14"/>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row>
    <row r="350" spans="1:47" x14ac:dyDescent="0.2">
      <c r="A350" s="14"/>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row>
    <row r="351" spans="1:47" x14ac:dyDescent="0.2">
      <c r="A351" s="14"/>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row>
    <row r="352" spans="1:47" x14ac:dyDescent="0.2">
      <c r="A352" s="14"/>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row>
    <row r="353" spans="1:47" x14ac:dyDescent="0.2">
      <c r="A353" s="14"/>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row>
    <row r="354" spans="1:47" x14ac:dyDescent="0.2">
      <c r="A354" s="14"/>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row>
    <row r="355" spans="1:47" x14ac:dyDescent="0.2">
      <c r="A355" s="14"/>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row>
    <row r="356" spans="1:47" x14ac:dyDescent="0.2">
      <c r="A356" s="14"/>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row>
    <row r="357" spans="1:47" x14ac:dyDescent="0.2">
      <c r="A357" s="14"/>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row>
    <row r="358" spans="1:47" x14ac:dyDescent="0.2">
      <c r="A358" s="14"/>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row>
    <row r="359" spans="1:47" x14ac:dyDescent="0.2">
      <c r="A359" s="14"/>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row>
    <row r="360" spans="1:47" x14ac:dyDescent="0.2">
      <c r="A360" s="14"/>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row>
    <row r="361" spans="1:47" x14ac:dyDescent="0.2">
      <c r="A361" s="14"/>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row>
    <row r="362" spans="1:47" x14ac:dyDescent="0.2">
      <c r="A362" s="14"/>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row>
    <row r="363" spans="1:47" x14ac:dyDescent="0.2">
      <c r="A363" s="14"/>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row>
    <row r="364" spans="1:47" x14ac:dyDescent="0.2">
      <c r="A364" s="14"/>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row>
    <row r="365" spans="1:47" x14ac:dyDescent="0.2">
      <c r="A365" s="14"/>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row>
    <row r="366" spans="1:47" x14ac:dyDescent="0.2">
      <c r="A366" s="14"/>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row>
    <row r="367" spans="1:47" x14ac:dyDescent="0.2">
      <c r="A367" s="14"/>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row>
    <row r="368" spans="1:47" x14ac:dyDescent="0.2">
      <c r="A368" s="14"/>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row>
    <row r="369" spans="1:47" x14ac:dyDescent="0.2">
      <c r="A369" s="14"/>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row>
    <row r="370" spans="1:47" x14ac:dyDescent="0.2">
      <c r="A370" s="14"/>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row>
    <row r="371" spans="1:47" x14ac:dyDescent="0.2">
      <c r="A371" s="14"/>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row>
    <row r="372" spans="1:47" x14ac:dyDescent="0.2">
      <c r="A372" s="14"/>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row>
    <row r="373" spans="1:47" x14ac:dyDescent="0.2">
      <c r="A373" s="14"/>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row>
    <row r="374" spans="1:47" x14ac:dyDescent="0.2">
      <c r="A374" s="14"/>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row>
    <row r="375" spans="1:47" x14ac:dyDescent="0.2">
      <c r="A375" s="14"/>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row>
    <row r="376" spans="1:47" x14ac:dyDescent="0.2">
      <c r="A376" s="14"/>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row>
    <row r="377" spans="1:47" x14ac:dyDescent="0.2">
      <c r="A377" s="14"/>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row>
    <row r="378" spans="1:47" x14ac:dyDescent="0.2">
      <c r="A378" s="14"/>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row>
    <row r="379" spans="1:47" x14ac:dyDescent="0.2">
      <c r="A379" s="14"/>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row>
    <row r="380" spans="1:47" x14ac:dyDescent="0.2">
      <c r="A380" s="14"/>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row>
    <row r="381" spans="1:47" x14ac:dyDescent="0.2">
      <c r="A381" s="14"/>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row>
    <row r="382" spans="1:47" x14ac:dyDescent="0.2">
      <c r="A382" s="14"/>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row>
    <row r="383" spans="1:47" x14ac:dyDescent="0.2">
      <c r="A383" s="14"/>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row>
    <row r="384" spans="1:47" x14ac:dyDescent="0.2">
      <c r="A384" s="14"/>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row>
    <row r="385" spans="1:47" x14ac:dyDescent="0.2">
      <c r="A385" s="14"/>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row>
    <row r="386" spans="1:47" x14ac:dyDescent="0.2">
      <c r="A386" s="14"/>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row>
    <row r="387" spans="1:47" x14ac:dyDescent="0.2">
      <c r="A387" s="14"/>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row>
    <row r="388" spans="1:47" x14ac:dyDescent="0.2">
      <c r="A388" s="14"/>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row>
    <row r="389" spans="1:47" x14ac:dyDescent="0.2">
      <c r="A389" s="14"/>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row>
    <row r="390" spans="1:47" x14ac:dyDescent="0.2">
      <c r="A390" s="14"/>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row>
    <row r="391" spans="1:47" x14ac:dyDescent="0.2">
      <c r="A391" s="14"/>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row>
    <row r="392" spans="1:47" x14ac:dyDescent="0.2">
      <c r="A392" s="14"/>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row>
    <row r="393" spans="1:47" x14ac:dyDescent="0.2">
      <c r="A393" s="14"/>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row>
    <row r="394" spans="1:47" x14ac:dyDescent="0.2">
      <c r="A394" s="14"/>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row>
    <row r="395" spans="1:47" x14ac:dyDescent="0.2">
      <c r="A395" s="14"/>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row>
    <row r="396" spans="1:47" x14ac:dyDescent="0.2">
      <c r="A396" s="14"/>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row>
    <row r="397" spans="1:47" x14ac:dyDescent="0.2">
      <c r="A397" s="14"/>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row>
    <row r="398" spans="1:47" x14ac:dyDescent="0.2">
      <c r="A398" s="14"/>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row>
    <row r="399" spans="1:47" x14ac:dyDescent="0.2">
      <c r="A399" s="14"/>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row>
    <row r="400" spans="1:47" x14ac:dyDescent="0.2">
      <c r="A400" s="14"/>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row>
    <row r="401" spans="1:47" x14ac:dyDescent="0.2">
      <c r="A401" s="14"/>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row>
    <row r="402" spans="1:47" x14ac:dyDescent="0.2">
      <c r="A402" s="14"/>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row>
    <row r="403" spans="1:47" x14ac:dyDescent="0.2">
      <c r="A403" s="14"/>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row>
    <row r="404" spans="1:47" x14ac:dyDescent="0.2">
      <c r="A404" s="14"/>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row>
    <row r="405" spans="1:47" x14ac:dyDescent="0.2">
      <c r="A405" s="14"/>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row>
    <row r="406" spans="1:47" x14ac:dyDescent="0.2">
      <c r="A406" s="14"/>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row>
    <row r="407" spans="1:47" x14ac:dyDescent="0.2">
      <c r="A407" s="14"/>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row>
    <row r="408" spans="1:47" x14ac:dyDescent="0.2">
      <c r="A408" s="14"/>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row>
    <row r="409" spans="1:47" x14ac:dyDescent="0.2">
      <c r="A409" s="14"/>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row>
    <row r="410" spans="1:47" x14ac:dyDescent="0.2">
      <c r="A410" s="14"/>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row>
    <row r="411" spans="1:47" x14ac:dyDescent="0.2">
      <c r="A411" s="14"/>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row>
    <row r="412" spans="1:47" x14ac:dyDescent="0.2">
      <c r="A412" s="14"/>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row>
    <row r="413" spans="1:47" x14ac:dyDescent="0.2">
      <c r="A413" s="14"/>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row>
    <row r="414" spans="1:47" x14ac:dyDescent="0.2">
      <c r="A414" s="14"/>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row>
    <row r="415" spans="1:47" x14ac:dyDescent="0.2">
      <c r="A415" s="14"/>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row>
    <row r="416" spans="1:47" x14ac:dyDescent="0.2">
      <c r="A416" s="14"/>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row>
    <row r="417" spans="1:47" x14ac:dyDescent="0.2">
      <c r="A417" s="14"/>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row>
    <row r="418" spans="1:47" x14ac:dyDescent="0.2">
      <c r="A418" s="14"/>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row>
    <row r="419" spans="1:47" x14ac:dyDescent="0.2">
      <c r="A419" s="14"/>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row>
    <row r="420" spans="1:47" x14ac:dyDescent="0.2">
      <c r="A420" s="14"/>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row>
    <row r="421" spans="1:47" x14ac:dyDescent="0.2">
      <c r="A421" s="14"/>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row>
    <row r="422" spans="1:47" x14ac:dyDescent="0.2">
      <c r="A422" s="14"/>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row>
    <row r="423" spans="1:47" x14ac:dyDescent="0.2">
      <c r="A423" s="14"/>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row>
    <row r="424" spans="1:47" x14ac:dyDescent="0.2">
      <c r="A424" s="14"/>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row>
    <row r="425" spans="1:47" x14ac:dyDescent="0.2">
      <c r="A425" s="14"/>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row>
    <row r="426" spans="1:47" x14ac:dyDescent="0.2">
      <c r="A426" s="14"/>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row>
    <row r="427" spans="1:47" x14ac:dyDescent="0.2">
      <c r="A427" s="14"/>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row>
    <row r="428" spans="1:47" x14ac:dyDescent="0.2">
      <c r="A428" s="14"/>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row>
    <row r="429" spans="1:47" x14ac:dyDescent="0.2">
      <c r="A429" s="14"/>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row>
    <row r="430" spans="1:47" x14ac:dyDescent="0.2">
      <c r="A430" s="14"/>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row>
    <row r="431" spans="1:47" x14ac:dyDescent="0.2">
      <c r="A431" s="14"/>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row>
    <row r="432" spans="1:47" x14ac:dyDescent="0.2">
      <c r="A432" s="14"/>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row>
    <row r="433" spans="1:47" x14ac:dyDescent="0.2">
      <c r="A433" s="14"/>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row>
    <row r="434" spans="1:47" x14ac:dyDescent="0.2">
      <c r="A434" s="14"/>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row>
    <row r="435" spans="1:47" x14ac:dyDescent="0.2">
      <c r="A435" s="14"/>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row>
    <row r="436" spans="1:47" x14ac:dyDescent="0.2">
      <c r="A436" s="14"/>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row>
    <row r="437" spans="1:47" x14ac:dyDescent="0.2">
      <c r="A437" s="14"/>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row>
    <row r="438" spans="1:47" x14ac:dyDescent="0.2">
      <c r="A438" s="14"/>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row>
    <row r="439" spans="1:47" x14ac:dyDescent="0.2">
      <c r="A439" s="14"/>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row>
    <row r="440" spans="1:47" x14ac:dyDescent="0.2">
      <c r="A440" s="14"/>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row>
    <row r="441" spans="1:47" x14ac:dyDescent="0.2">
      <c r="A441" s="14"/>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row>
    <row r="442" spans="1:47" x14ac:dyDescent="0.2">
      <c r="A442" s="14"/>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row>
    <row r="443" spans="1:47" x14ac:dyDescent="0.2">
      <c r="A443" s="14"/>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row>
    <row r="444" spans="1:47" x14ac:dyDescent="0.2">
      <c r="A444" s="14"/>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row>
    <row r="445" spans="1:47" x14ac:dyDescent="0.2">
      <c r="A445" s="14"/>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row>
    <row r="446" spans="1:47" x14ac:dyDescent="0.2">
      <c r="A446" s="14"/>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row>
    <row r="447" spans="1:47" x14ac:dyDescent="0.2">
      <c r="A447" s="14"/>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row>
    <row r="448" spans="1:47" x14ac:dyDescent="0.2">
      <c r="A448" s="14"/>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row>
    <row r="449" spans="1:47" x14ac:dyDescent="0.2">
      <c r="A449" s="14"/>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row>
    <row r="450" spans="1:47" x14ac:dyDescent="0.2">
      <c r="A450" s="14"/>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row>
    <row r="451" spans="1:47" x14ac:dyDescent="0.2">
      <c r="A451" s="14"/>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row>
    <row r="452" spans="1:47" x14ac:dyDescent="0.2">
      <c r="A452" s="14"/>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row>
    <row r="453" spans="1:47" x14ac:dyDescent="0.2">
      <c r="A453" s="14"/>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row>
    <row r="454" spans="1:47" x14ac:dyDescent="0.2">
      <c r="A454" s="14"/>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row>
    <row r="455" spans="1:47" x14ac:dyDescent="0.2">
      <c r="A455" s="14"/>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row>
    <row r="456" spans="1:47" x14ac:dyDescent="0.2">
      <c r="A456" s="14"/>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row>
    <row r="457" spans="1:47" x14ac:dyDescent="0.2">
      <c r="A457" s="14"/>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row>
    <row r="458" spans="1:47" x14ac:dyDescent="0.2">
      <c r="A458" s="14"/>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row>
    <row r="459" spans="1:47" x14ac:dyDescent="0.2">
      <c r="A459" s="14"/>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row>
    <row r="460" spans="1:47" x14ac:dyDescent="0.2">
      <c r="A460" s="14"/>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row>
    <row r="461" spans="1:47" x14ac:dyDescent="0.2">
      <c r="A461" s="14"/>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row>
    <row r="462" spans="1:47" x14ac:dyDescent="0.2">
      <c r="A462" s="14"/>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row>
    <row r="463" spans="1:47" x14ac:dyDescent="0.2">
      <c r="A463" s="14"/>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row>
    <row r="464" spans="1:47" x14ac:dyDescent="0.2">
      <c r="A464" s="14"/>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row>
    <row r="465" spans="1:47" x14ac:dyDescent="0.2">
      <c r="A465" s="14"/>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row>
    <row r="466" spans="1:47" x14ac:dyDescent="0.2">
      <c r="A466" s="14"/>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row>
    <row r="467" spans="1:47" x14ac:dyDescent="0.2">
      <c r="A467" s="14"/>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row>
    <row r="468" spans="1:47" x14ac:dyDescent="0.2">
      <c r="A468" s="14"/>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row>
    <row r="469" spans="1:47" x14ac:dyDescent="0.2">
      <c r="A469" s="14"/>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row>
    <row r="470" spans="1:47" x14ac:dyDescent="0.2">
      <c r="A470" s="14"/>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row>
    <row r="471" spans="1:47" x14ac:dyDescent="0.2">
      <c r="A471" s="14"/>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row>
    <row r="472" spans="1:47" x14ac:dyDescent="0.2">
      <c r="A472" s="14"/>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row>
    <row r="473" spans="1:47" x14ac:dyDescent="0.2">
      <c r="A473" s="14"/>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row>
    <row r="474" spans="1:47" x14ac:dyDescent="0.2">
      <c r="A474" s="14"/>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row>
    <row r="475" spans="1:47" x14ac:dyDescent="0.2">
      <c r="A475" s="14"/>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row>
    <row r="476" spans="1:47" x14ac:dyDescent="0.2">
      <c r="A476" s="14"/>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row>
    <row r="477" spans="1:47" x14ac:dyDescent="0.2">
      <c r="A477" s="14"/>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row>
    <row r="478" spans="1:47" x14ac:dyDescent="0.2">
      <c r="A478" s="14"/>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row>
    <row r="479" spans="1:47" x14ac:dyDescent="0.2">
      <c r="A479" s="14"/>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row>
    <row r="480" spans="1:47" x14ac:dyDescent="0.2">
      <c r="A480" s="14"/>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row>
    <row r="481" spans="1:47" x14ac:dyDescent="0.2">
      <c r="A481" s="14"/>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row>
    <row r="482" spans="1:47" x14ac:dyDescent="0.2">
      <c r="A482" s="14"/>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row>
    <row r="483" spans="1:47" x14ac:dyDescent="0.2">
      <c r="A483" s="14"/>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row>
    <row r="484" spans="1:47" x14ac:dyDescent="0.2">
      <c r="A484" s="14"/>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row>
    <row r="485" spans="1:47" x14ac:dyDescent="0.2">
      <c r="A485" s="14"/>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row>
    <row r="486" spans="1:47" x14ac:dyDescent="0.2">
      <c r="A486" s="14"/>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row>
    <row r="487" spans="1:47" x14ac:dyDescent="0.2">
      <c r="A487" s="14"/>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row>
    <row r="488" spans="1:47" x14ac:dyDescent="0.2">
      <c r="A488" s="14"/>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row>
    <row r="489" spans="1:47" x14ac:dyDescent="0.2">
      <c r="A489" s="14"/>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row>
    <row r="490" spans="1:47" x14ac:dyDescent="0.2">
      <c r="A490" s="14"/>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row>
    <row r="491" spans="1:47" x14ac:dyDescent="0.2">
      <c r="A491" s="14"/>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row>
    <row r="492" spans="1:47" x14ac:dyDescent="0.2">
      <c r="A492" s="14"/>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row>
    <row r="493" spans="1:47" x14ac:dyDescent="0.2">
      <c r="A493" s="14"/>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row>
    <row r="494" spans="1:47" x14ac:dyDescent="0.2">
      <c r="A494" s="14"/>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row>
    <row r="495" spans="1:47" x14ac:dyDescent="0.2">
      <c r="A495" s="14"/>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row>
    <row r="496" spans="1:47" x14ac:dyDescent="0.2">
      <c r="A496" s="14"/>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row>
    <row r="497" spans="1:47" x14ac:dyDescent="0.2">
      <c r="A497" s="14"/>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row>
    <row r="498" spans="1:47" x14ac:dyDescent="0.2">
      <c r="A498" s="14"/>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row>
    <row r="499" spans="1:47" x14ac:dyDescent="0.2">
      <c r="A499" s="14"/>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row>
    <row r="500" spans="1:47" x14ac:dyDescent="0.2">
      <c r="A500" s="14"/>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row>
    <row r="501" spans="1:47" x14ac:dyDescent="0.2">
      <c r="A501" s="14"/>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row>
    <row r="502" spans="1:47" x14ac:dyDescent="0.2">
      <c r="A502" s="14"/>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row>
    <row r="503" spans="1:47" x14ac:dyDescent="0.2">
      <c r="A503" s="14"/>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row>
    <row r="504" spans="1:47" x14ac:dyDescent="0.2">
      <c r="A504" s="14"/>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row>
    <row r="505" spans="1:47" x14ac:dyDescent="0.2">
      <c r="A505" s="14"/>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row>
    <row r="506" spans="1:47" x14ac:dyDescent="0.2">
      <c r="A506" s="14"/>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row>
    <row r="507" spans="1:47" x14ac:dyDescent="0.2">
      <c r="A507" s="14"/>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row>
    <row r="508" spans="1:47" x14ac:dyDescent="0.2">
      <c r="A508" s="14"/>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row>
    <row r="509" spans="1:47" x14ac:dyDescent="0.2">
      <c r="A509" s="14"/>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row>
    <row r="510" spans="1:47" x14ac:dyDescent="0.2">
      <c r="A510" s="14"/>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row>
    <row r="511" spans="1:47" x14ac:dyDescent="0.2">
      <c r="A511" s="14"/>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row>
    <row r="512" spans="1:47" x14ac:dyDescent="0.2">
      <c r="A512" s="14"/>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row>
    <row r="513" spans="1:47" x14ac:dyDescent="0.2">
      <c r="A513" s="14"/>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row>
    <row r="514" spans="1:47" x14ac:dyDescent="0.2">
      <c r="A514" s="14"/>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row>
    <row r="515" spans="1:47" x14ac:dyDescent="0.2">
      <c r="A515" s="14"/>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row>
    <row r="516" spans="1:47" x14ac:dyDescent="0.2">
      <c r="A516" s="14"/>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row>
    <row r="517" spans="1:47" x14ac:dyDescent="0.2">
      <c r="A517" s="14"/>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row>
    <row r="518" spans="1:47" x14ac:dyDescent="0.2">
      <c r="A518" s="14"/>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row>
    <row r="519" spans="1:47" x14ac:dyDescent="0.2">
      <c r="A519" s="14"/>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row>
    <row r="520" spans="1:47" x14ac:dyDescent="0.2">
      <c r="A520" s="14"/>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row>
    <row r="521" spans="1:47" x14ac:dyDescent="0.2">
      <c r="A521" s="14"/>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row>
    <row r="522" spans="1:47" x14ac:dyDescent="0.2">
      <c r="A522" s="14"/>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row>
    <row r="523" spans="1:47" x14ac:dyDescent="0.2">
      <c r="A523" s="14"/>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row>
    <row r="524" spans="1:47" x14ac:dyDescent="0.2">
      <c r="A524" s="14"/>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row>
    <row r="525" spans="1:47" x14ac:dyDescent="0.2">
      <c r="A525" s="14"/>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row>
    <row r="526" spans="1:47" x14ac:dyDescent="0.2">
      <c r="A526" s="14"/>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row>
    <row r="527" spans="1:47" x14ac:dyDescent="0.2">
      <c r="A527" s="14"/>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row>
    <row r="528" spans="1:47" x14ac:dyDescent="0.2">
      <c r="A528" s="14"/>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row>
    <row r="529" spans="1:47" x14ac:dyDescent="0.2">
      <c r="A529" s="14"/>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row>
    <row r="530" spans="1:47" x14ac:dyDescent="0.2">
      <c r="A530" s="14"/>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row>
    <row r="531" spans="1:47" x14ac:dyDescent="0.2">
      <c r="A531" s="14"/>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row>
    <row r="532" spans="1:47" x14ac:dyDescent="0.2">
      <c r="A532" s="14"/>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row>
    <row r="533" spans="1:47" x14ac:dyDescent="0.2">
      <c r="A533" s="14"/>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row>
    <row r="534" spans="1:47" x14ac:dyDescent="0.2">
      <c r="A534" s="14"/>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row>
    <row r="535" spans="1:47" x14ac:dyDescent="0.2">
      <c r="A535" s="14"/>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row>
    <row r="536" spans="1:47" x14ac:dyDescent="0.2">
      <c r="A536" s="14"/>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row>
    <row r="537" spans="1:47" x14ac:dyDescent="0.2">
      <c r="A537" s="14"/>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row>
    <row r="538" spans="1:47" x14ac:dyDescent="0.2">
      <c r="A538" s="14"/>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row>
    <row r="539" spans="1:47" x14ac:dyDescent="0.2">
      <c r="A539" s="14"/>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row>
    <row r="540" spans="1:47" x14ac:dyDescent="0.2">
      <c r="A540" s="14"/>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row>
    <row r="541" spans="1:47" x14ac:dyDescent="0.2">
      <c r="A541" s="14"/>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row>
    <row r="542" spans="1:47" x14ac:dyDescent="0.2">
      <c r="A542" s="14"/>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row>
    <row r="543" spans="1:47" x14ac:dyDescent="0.2">
      <c r="A543" s="14"/>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row>
    <row r="544" spans="1:47" x14ac:dyDescent="0.2">
      <c r="A544" s="14"/>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row>
    <row r="545" spans="1:47" x14ac:dyDescent="0.2">
      <c r="A545" s="14"/>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row>
    <row r="546" spans="1:47" x14ac:dyDescent="0.2">
      <c r="A546" s="14"/>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row>
    <row r="547" spans="1:47" x14ac:dyDescent="0.2">
      <c r="A547" s="14"/>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row>
    <row r="548" spans="1:47" x14ac:dyDescent="0.2">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row>
    <row r="549" spans="1:47" x14ac:dyDescent="0.2">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row>
    <row r="550" spans="1:47" x14ac:dyDescent="0.2">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row>
    <row r="551" spans="1:47" x14ac:dyDescent="0.2">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row>
    <row r="552" spans="1:47" x14ac:dyDescent="0.2">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row>
    <row r="553" spans="1:47" x14ac:dyDescent="0.2">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row>
    <row r="554" spans="1:47" x14ac:dyDescent="0.2">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row>
    <row r="555" spans="1:47" x14ac:dyDescent="0.2">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row>
    <row r="556" spans="1:47" x14ac:dyDescent="0.2">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row>
    <row r="557" spans="1:47" x14ac:dyDescent="0.2">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row>
    <row r="558" spans="1:47" x14ac:dyDescent="0.2">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row>
    <row r="559" spans="1:47" x14ac:dyDescent="0.2">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row>
    <row r="560" spans="1:47" x14ac:dyDescent="0.2">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row>
    <row r="561" spans="2:47" x14ac:dyDescent="0.2">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row>
    <row r="562" spans="2:47" x14ac:dyDescent="0.2">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row>
    <row r="563" spans="2:47" x14ac:dyDescent="0.2">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row>
    <row r="564" spans="2:47" x14ac:dyDescent="0.2">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row>
    <row r="565" spans="2:47" x14ac:dyDescent="0.2">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row>
    <row r="566" spans="2:47" x14ac:dyDescent="0.2">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row>
    <row r="567" spans="2:47" x14ac:dyDescent="0.2">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row>
    <row r="568" spans="2:47" x14ac:dyDescent="0.2">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row>
    <row r="569" spans="2:47" x14ac:dyDescent="0.2">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row>
    <row r="570" spans="2:47" x14ac:dyDescent="0.2">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row>
    <row r="571" spans="2:47" x14ac:dyDescent="0.2">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row>
    <row r="572" spans="2:47" x14ac:dyDescent="0.2">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row>
    <row r="573" spans="2:47" x14ac:dyDescent="0.2">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row>
    <row r="574" spans="2:47" x14ac:dyDescent="0.2">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row>
    <row r="575" spans="2:47" x14ac:dyDescent="0.2">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row>
    <row r="576" spans="2:47" x14ac:dyDescent="0.2">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row>
    <row r="577" spans="2:47" x14ac:dyDescent="0.2">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row>
    <row r="578" spans="2:47" x14ac:dyDescent="0.2">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row>
    <row r="579" spans="2:47" x14ac:dyDescent="0.2">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row>
    <row r="580" spans="2:47" x14ac:dyDescent="0.2">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row>
    <row r="581" spans="2:47" x14ac:dyDescent="0.2">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row>
    <row r="582" spans="2:47" x14ac:dyDescent="0.2">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row>
    <row r="583" spans="2:47" x14ac:dyDescent="0.2">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row>
    <row r="584" spans="2:47" x14ac:dyDescent="0.2">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row>
    <row r="585" spans="2:47" x14ac:dyDescent="0.2">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row>
    <row r="586" spans="2:47" x14ac:dyDescent="0.2">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row>
    <row r="587" spans="2:47" x14ac:dyDescent="0.2">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row>
    <row r="588" spans="2:47" x14ac:dyDescent="0.2">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row>
    <row r="589" spans="2:47" x14ac:dyDescent="0.2">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row>
    <row r="590" spans="2:47" x14ac:dyDescent="0.2">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row>
    <row r="591" spans="2:47" x14ac:dyDescent="0.2">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row>
    <row r="592" spans="2:47" x14ac:dyDescent="0.2">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row>
    <row r="593" spans="2:47" x14ac:dyDescent="0.2">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row>
    <row r="594" spans="2:47" x14ac:dyDescent="0.2">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row>
    <row r="595" spans="2:47" x14ac:dyDescent="0.2">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row>
    <row r="596" spans="2:47" x14ac:dyDescent="0.2">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row>
    <row r="597" spans="2:47" x14ac:dyDescent="0.2">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row>
    <row r="598" spans="2:47" x14ac:dyDescent="0.2">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row>
    <row r="599" spans="2:47" x14ac:dyDescent="0.2">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row>
    <row r="600" spans="2:47" x14ac:dyDescent="0.2">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row>
    <row r="601" spans="2:47" x14ac:dyDescent="0.2">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row>
    <row r="602" spans="2:47" x14ac:dyDescent="0.2">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row>
    <row r="603" spans="2:47" x14ac:dyDescent="0.2">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row>
    <row r="604" spans="2:47" x14ac:dyDescent="0.2">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row>
    <row r="605" spans="2:47" x14ac:dyDescent="0.2">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row>
    <row r="606" spans="2:47" x14ac:dyDescent="0.2">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row>
    <row r="607" spans="2:47" x14ac:dyDescent="0.2">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row>
    <row r="608" spans="2:47" x14ac:dyDescent="0.2">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row>
    <row r="609" spans="2:47" x14ac:dyDescent="0.2">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row>
    <row r="610" spans="2:47" x14ac:dyDescent="0.2">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row>
    <row r="611" spans="2:47" x14ac:dyDescent="0.2">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row>
    <row r="612" spans="2:47" x14ac:dyDescent="0.2">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row>
    <row r="613" spans="2:47" x14ac:dyDescent="0.2">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row>
    <row r="614" spans="2:47" x14ac:dyDescent="0.2">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row>
    <row r="615" spans="2:47" x14ac:dyDescent="0.2">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row>
    <row r="616" spans="2:47" x14ac:dyDescent="0.2">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row>
    <row r="617" spans="2:47" x14ac:dyDescent="0.2">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row>
    <row r="618" spans="2:47" x14ac:dyDescent="0.2">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row>
    <row r="619" spans="2:47" x14ac:dyDescent="0.2">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row>
    <row r="620" spans="2:47" x14ac:dyDescent="0.2">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row>
    <row r="621" spans="2:47" x14ac:dyDescent="0.2">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row>
    <row r="622" spans="2:47" x14ac:dyDescent="0.2">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row>
    <row r="623" spans="2:47" x14ac:dyDescent="0.2">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row>
    <row r="624" spans="2:47" x14ac:dyDescent="0.2">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row>
    <row r="625" spans="2:47" x14ac:dyDescent="0.2">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row>
    <row r="626" spans="2:47" x14ac:dyDescent="0.2">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row>
    <row r="627" spans="2:47" x14ac:dyDescent="0.2">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row>
    <row r="628" spans="2:47" x14ac:dyDescent="0.2">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row>
    <row r="629" spans="2:47" x14ac:dyDescent="0.2">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row>
    <row r="630" spans="2:47" x14ac:dyDescent="0.2">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row>
    <row r="631" spans="2:47" x14ac:dyDescent="0.2">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row>
    <row r="632" spans="2:47" x14ac:dyDescent="0.2">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row>
    <row r="633" spans="2:47" x14ac:dyDescent="0.2">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row>
    <row r="634" spans="2:47" x14ac:dyDescent="0.2">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row>
    <row r="635" spans="2:47" x14ac:dyDescent="0.2">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row>
    <row r="636" spans="2:47" x14ac:dyDescent="0.2">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row>
    <row r="637" spans="2:47" x14ac:dyDescent="0.2">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row>
    <row r="638" spans="2:47" x14ac:dyDescent="0.2">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row>
    <row r="639" spans="2:47" x14ac:dyDescent="0.2">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row>
    <row r="640" spans="2:47" x14ac:dyDescent="0.2">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row>
    <row r="641" spans="2:47" x14ac:dyDescent="0.2">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row>
    <row r="642" spans="2:47" x14ac:dyDescent="0.2">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row>
    <row r="643" spans="2:47" x14ac:dyDescent="0.2">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row>
    <row r="644" spans="2:47" x14ac:dyDescent="0.2">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row>
    <row r="645" spans="2:47" x14ac:dyDescent="0.2">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row>
    <row r="646" spans="2:47" x14ac:dyDescent="0.2">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row>
    <row r="647" spans="2:47" x14ac:dyDescent="0.2">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row>
    <row r="648" spans="2:47" x14ac:dyDescent="0.2">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row>
    <row r="649" spans="2:47" x14ac:dyDescent="0.2">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row>
    <row r="650" spans="2:47" x14ac:dyDescent="0.2">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row>
    <row r="651" spans="2:47" x14ac:dyDescent="0.2">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row>
    <row r="652" spans="2:47" x14ac:dyDescent="0.2">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row>
    <row r="653" spans="2:47" x14ac:dyDescent="0.2">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row>
    <row r="654" spans="2:47" x14ac:dyDescent="0.2">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row>
    <row r="655" spans="2:47" x14ac:dyDescent="0.2">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row>
    <row r="656" spans="2:47" x14ac:dyDescent="0.2">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row>
    <row r="657" spans="2:47" x14ac:dyDescent="0.2">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row>
    <row r="658" spans="2:47" x14ac:dyDescent="0.2">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row>
    <row r="659" spans="2:47" x14ac:dyDescent="0.2">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row>
    <row r="660" spans="2:47" x14ac:dyDescent="0.2">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row>
    <row r="661" spans="2:47" x14ac:dyDescent="0.2">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row>
    <row r="662" spans="2:47" x14ac:dyDescent="0.2">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row>
    <row r="663" spans="2:47" x14ac:dyDescent="0.2">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row>
    <row r="664" spans="2:47" x14ac:dyDescent="0.2">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row>
    <row r="665" spans="2:47" x14ac:dyDescent="0.2">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row>
    <row r="666" spans="2:47" x14ac:dyDescent="0.2">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row>
    <row r="667" spans="2:47" x14ac:dyDescent="0.2">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row>
    <row r="668" spans="2:47" x14ac:dyDescent="0.2">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row>
    <row r="669" spans="2:47" x14ac:dyDescent="0.2">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row>
    <row r="670" spans="2:47" x14ac:dyDescent="0.2">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row>
    <row r="671" spans="2:47" x14ac:dyDescent="0.2">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row>
    <row r="672" spans="2:47" x14ac:dyDescent="0.2">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row>
    <row r="673" spans="2:47" x14ac:dyDescent="0.2">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row>
    <row r="674" spans="2:47" x14ac:dyDescent="0.2">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row>
    <row r="675" spans="2:47" x14ac:dyDescent="0.2">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row>
    <row r="676" spans="2:47" x14ac:dyDescent="0.2">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row>
    <row r="677" spans="2:47" x14ac:dyDescent="0.2">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row>
    <row r="678" spans="2:47" x14ac:dyDescent="0.2">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row>
    <row r="679" spans="2:47" x14ac:dyDescent="0.2">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row>
    <row r="680" spans="2:47" x14ac:dyDescent="0.2">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row>
    <row r="681" spans="2:47" x14ac:dyDescent="0.2">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row>
    <row r="682" spans="2:47" x14ac:dyDescent="0.2">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row>
    <row r="683" spans="2:47" x14ac:dyDescent="0.2">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row>
    <row r="684" spans="2:47" x14ac:dyDescent="0.2">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row>
    <row r="685" spans="2:47" x14ac:dyDescent="0.2">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row>
    <row r="686" spans="2:47" x14ac:dyDescent="0.2">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row>
    <row r="687" spans="2:47" x14ac:dyDescent="0.2">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row>
    <row r="688" spans="2:47" x14ac:dyDescent="0.2">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row>
    <row r="689" spans="2:47" x14ac:dyDescent="0.2">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row>
    <row r="690" spans="2:47" x14ac:dyDescent="0.2">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row>
    <row r="691" spans="2:47" x14ac:dyDescent="0.2">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row>
    <row r="692" spans="2:47" x14ac:dyDescent="0.2">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row>
    <row r="693" spans="2:47" x14ac:dyDescent="0.2">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row>
    <row r="694" spans="2:47" x14ac:dyDescent="0.2">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row>
    <row r="695" spans="2:47" x14ac:dyDescent="0.2">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row>
    <row r="696" spans="2:47" x14ac:dyDescent="0.2">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row>
    <row r="697" spans="2:47" x14ac:dyDescent="0.2">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row>
    <row r="698" spans="2:47" x14ac:dyDescent="0.2">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row>
    <row r="699" spans="2:47" x14ac:dyDescent="0.2">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row>
    <row r="700" spans="2:47" x14ac:dyDescent="0.2">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row>
    <row r="701" spans="2:47" x14ac:dyDescent="0.2">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row>
    <row r="702" spans="2:47" x14ac:dyDescent="0.2">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row>
    <row r="703" spans="2:47" x14ac:dyDescent="0.2">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row>
    <row r="704" spans="2:47" x14ac:dyDescent="0.2">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row>
    <row r="705" spans="2:47" x14ac:dyDescent="0.2">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row>
    <row r="706" spans="2:47" x14ac:dyDescent="0.2">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row>
    <row r="707" spans="2:47" x14ac:dyDescent="0.2">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row>
    <row r="708" spans="2:47" x14ac:dyDescent="0.2">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row>
    <row r="709" spans="2:47" x14ac:dyDescent="0.2">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row>
    <row r="710" spans="2:47" x14ac:dyDescent="0.2">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row>
    <row r="711" spans="2:47" x14ac:dyDescent="0.2">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row>
    <row r="712" spans="2:47" x14ac:dyDescent="0.2">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row>
    <row r="713" spans="2:47" x14ac:dyDescent="0.2">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row>
    <row r="714" spans="2:47" x14ac:dyDescent="0.2">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row>
    <row r="715" spans="2:47" x14ac:dyDescent="0.2">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row>
    <row r="716" spans="2:47" x14ac:dyDescent="0.2">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row>
    <row r="717" spans="2:47" x14ac:dyDescent="0.2">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row>
    <row r="718" spans="2:47" x14ac:dyDescent="0.2">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row>
    <row r="719" spans="2:47" x14ac:dyDescent="0.2">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row>
    <row r="720" spans="2:47" x14ac:dyDescent="0.2">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row>
    <row r="721" spans="2:47" x14ac:dyDescent="0.2">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row>
    <row r="722" spans="2:47" x14ac:dyDescent="0.2">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row>
    <row r="723" spans="2:47" x14ac:dyDescent="0.2">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row>
    <row r="724" spans="2:47" x14ac:dyDescent="0.2">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row>
    <row r="725" spans="2:47" x14ac:dyDescent="0.2">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row>
    <row r="726" spans="2:47" x14ac:dyDescent="0.2">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row>
    <row r="727" spans="2:47" x14ac:dyDescent="0.2">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row>
    <row r="728" spans="2:47" x14ac:dyDescent="0.2">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row>
    <row r="729" spans="2:47" x14ac:dyDescent="0.2">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row>
    <row r="730" spans="2:47" x14ac:dyDescent="0.2">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row>
    <row r="731" spans="2:47" x14ac:dyDescent="0.2">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row>
    <row r="732" spans="2:47" x14ac:dyDescent="0.2">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row>
    <row r="733" spans="2:47" x14ac:dyDescent="0.2">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row>
    <row r="734" spans="2:47" x14ac:dyDescent="0.2">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row>
    <row r="735" spans="2:47" x14ac:dyDescent="0.2">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row>
    <row r="736" spans="2:47" x14ac:dyDescent="0.2">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row>
    <row r="737" spans="5:47" x14ac:dyDescent="0.2">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row>
    <row r="738" spans="5:47" x14ac:dyDescent="0.2">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row>
    <row r="739" spans="5:47" x14ac:dyDescent="0.2">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row>
    <row r="740" spans="5:47" x14ac:dyDescent="0.2">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row>
    <row r="741" spans="5:47" x14ac:dyDescent="0.2">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row>
    <row r="742" spans="5:47" x14ac:dyDescent="0.2">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row>
    <row r="743" spans="5:47" x14ac:dyDescent="0.2">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row>
    <row r="744" spans="5:47" x14ac:dyDescent="0.2">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row>
    <row r="745" spans="5:47" x14ac:dyDescent="0.2">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row>
    <row r="746" spans="5:47" x14ac:dyDescent="0.2">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row>
    <row r="747" spans="5:47" x14ac:dyDescent="0.2">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row>
    <row r="748" spans="5:47" x14ac:dyDescent="0.2">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row>
    <row r="749" spans="5:47" x14ac:dyDescent="0.2">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row>
    <row r="750" spans="5:47" x14ac:dyDescent="0.2">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row>
    <row r="751" spans="5:47" x14ac:dyDescent="0.2">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row>
    <row r="752" spans="5:47" x14ac:dyDescent="0.2">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row>
    <row r="753" spans="5:47" x14ac:dyDescent="0.2">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row>
    <row r="754" spans="5:47" x14ac:dyDescent="0.2">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row>
    <row r="755" spans="5:47" x14ac:dyDescent="0.2">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row>
    <row r="756" spans="5:47" x14ac:dyDescent="0.2">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row>
    <row r="757" spans="5:47" x14ac:dyDescent="0.2">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row>
    <row r="758" spans="5:47" x14ac:dyDescent="0.2">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row>
    <row r="759" spans="5:47" x14ac:dyDescent="0.2">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row>
    <row r="760" spans="5:47" x14ac:dyDescent="0.2">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row>
    <row r="761" spans="5:47" x14ac:dyDescent="0.2">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row>
    <row r="762" spans="5:47" x14ac:dyDescent="0.2">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row>
    <row r="763" spans="5:47" x14ac:dyDescent="0.2">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row>
    <row r="764" spans="5:47" x14ac:dyDescent="0.2">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row>
    <row r="765" spans="5:47" x14ac:dyDescent="0.2">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row>
    <row r="766" spans="5:47" x14ac:dyDescent="0.2">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row>
    <row r="767" spans="5:47" x14ac:dyDescent="0.2">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row>
    <row r="768" spans="5:47" x14ac:dyDescent="0.2">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row>
    <row r="769" spans="5:47" x14ac:dyDescent="0.2">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row>
    <row r="770" spans="5:47" x14ac:dyDescent="0.2">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row>
    <row r="771" spans="5:47" x14ac:dyDescent="0.2">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row>
    <row r="772" spans="5:47" x14ac:dyDescent="0.2">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row>
    <row r="773" spans="5:47" x14ac:dyDescent="0.2">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row>
    <row r="774" spans="5:47" x14ac:dyDescent="0.2">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row>
    <row r="775" spans="5:47" x14ac:dyDescent="0.2">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row>
    <row r="776" spans="5:47" x14ac:dyDescent="0.2">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row>
    <row r="777" spans="5:47" x14ac:dyDescent="0.2">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row>
    <row r="778" spans="5:47" x14ac:dyDescent="0.2">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row>
    <row r="779" spans="5:47" x14ac:dyDescent="0.2">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row>
    <row r="780" spans="5:47" x14ac:dyDescent="0.2">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row>
    <row r="781" spans="5:47" x14ac:dyDescent="0.2">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row>
    <row r="782" spans="5:47" x14ac:dyDescent="0.2">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row>
    <row r="783" spans="5:47" x14ac:dyDescent="0.2">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row>
    <row r="784" spans="5:47" x14ac:dyDescent="0.2">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row>
    <row r="785" spans="5:47" x14ac:dyDescent="0.2">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row>
    <row r="786" spans="5:47" x14ac:dyDescent="0.2">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row>
    <row r="787" spans="5:47" x14ac:dyDescent="0.2">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row>
    <row r="788" spans="5:47" x14ac:dyDescent="0.2">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row>
    <row r="789" spans="5:47" x14ac:dyDescent="0.2">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row>
    <row r="790" spans="5:47" x14ac:dyDescent="0.2">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row>
    <row r="791" spans="5:47" x14ac:dyDescent="0.2">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row>
    <row r="792" spans="5:47" x14ac:dyDescent="0.2">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row>
    <row r="793" spans="5:47" x14ac:dyDescent="0.2">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row>
    <row r="794" spans="5:47" x14ac:dyDescent="0.2">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row>
    <row r="795" spans="5:47" x14ac:dyDescent="0.2">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row>
    <row r="796" spans="5:47" x14ac:dyDescent="0.2">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row>
    <row r="797" spans="5:47" x14ac:dyDescent="0.2">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row>
    <row r="798" spans="5:47" x14ac:dyDescent="0.2">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row>
    <row r="799" spans="5:47" x14ac:dyDescent="0.2">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row>
    <row r="800" spans="5:47" x14ac:dyDescent="0.2">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row>
    <row r="801" spans="5:47" x14ac:dyDescent="0.2">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row>
    <row r="802" spans="5:47" x14ac:dyDescent="0.2">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row>
    <row r="803" spans="5:47" x14ac:dyDescent="0.2">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row>
    <row r="804" spans="5:47" x14ac:dyDescent="0.2">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row>
    <row r="805" spans="5:47" x14ac:dyDescent="0.2">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row>
    <row r="806" spans="5:47" x14ac:dyDescent="0.2">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row>
    <row r="807" spans="5:47" x14ac:dyDescent="0.2">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row>
    <row r="808" spans="5:47" x14ac:dyDescent="0.2">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row>
    <row r="809" spans="5:47" x14ac:dyDescent="0.2">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row>
    <row r="810" spans="5:47" x14ac:dyDescent="0.2">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row>
    <row r="811" spans="5:47" x14ac:dyDescent="0.2">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row>
    <row r="812" spans="5:47" x14ac:dyDescent="0.2">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row>
    <row r="813" spans="5:47" x14ac:dyDescent="0.2">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row>
    <row r="814" spans="5:47" x14ac:dyDescent="0.2">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row>
    <row r="815" spans="5:47" x14ac:dyDescent="0.2">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row>
    <row r="816" spans="5:47" x14ac:dyDescent="0.2">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row>
    <row r="817" spans="5:47" x14ac:dyDescent="0.2">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row>
    <row r="818" spans="5:47" x14ac:dyDescent="0.2">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row>
    <row r="819" spans="5:47" x14ac:dyDescent="0.2">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row>
    <row r="820" spans="5:47" x14ac:dyDescent="0.2">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row>
    <row r="821" spans="5:47" x14ac:dyDescent="0.2">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row>
    <row r="822" spans="5:47" x14ac:dyDescent="0.2">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row>
    <row r="823" spans="5:47" x14ac:dyDescent="0.2">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row>
    <row r="824" spans="5:47" x14ac:dyDescent="0.2">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row>
    <row r="825" spans="5:47" x14ac:dyDescent="0.2">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row>
    <row r="826" spans="5:47" x14ac:dyDescent="0.2">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row>
    <row r="827" spans="5:47" x14ac:dyDescent="0.2">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row>
    <row r="828" spans="5:47" x14ac:dyDescent="0.2">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row>
    <row r="829" spans="5:47" x14ac:dyDescent="0.2">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row>
    <row r="830" spans="5:47" x14ac:dyDescent="0.2">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row>
    <row r="831" spans="5:47" x14ac:dyDescent="0.2">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row>
    <row r="832" spans="5:47" x14ac:dyDescent="0.2">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row>
    <row r="833" spans="5:47" x14ac:dyDescent="0.2">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row>
    <row r="834" spans="5:47" x14ac:dyDescent="0.2">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row>
    <row r="835" spans="5:47" x14ac:dyDescent="0.2">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row>
    <row r="836" spans="5:47" x14ac:dyDescent="0.2">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row>
    <row r="837" spans="5:47" x14ac:dyDescent="0.2">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row>
    <row r="838" spans="5:47" x14ac:dyDescent="0.2">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row>
    <row r="839" spans="5:47" x14ac:dyDescent="0.2">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row>
    <row r="840" spans="5:47" x14ac:dyDescent="0.2">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row>
    <row r="841" spans="5:47" x14ac:dyDescent="0.2">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row>
    <row r="842" spans="5:47" x14ac:dyDescent="0.2">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row>
    <row r="843" spans="5:47" x14ac:dyDescent="0.2">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row>
    <row r="844" spans="5:47" x14ac:dyDescent="0.2">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row>
    <row r="845" spans="5:47" x14ac:dyDescent="0.2">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row>
    <row r="846" spans="5:47" x14ac:dyDescent="0.2">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row>
    <row r="847" spans="5:47" x14ac:dyDescent="0.2">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row>
    <row r="848" spans="5:47" x14ac:dyDescent="0.2">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row>
    <row r="849" spans="5:47" x14ac:dyDescent="0.2">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row>
    <row r="850" spans="5:47" x14ac:dyDescent="0.2">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row>
    <row r="851" spans="5:47" x14ac:dyDescent="0.2">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row>
    <row r="852" spans="5:47" x14ac:dyDescent="0.2">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row>
    <row r="853" spans="5:47" x14ac:dyDescent="0.2">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row>
    <row r="854" spans="5:47" x14ac:dyDescent="0.2">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row>
    <row r="855" spans="5:47" x14ac:dyDescent="0.2">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row>
    <row r="856" spans="5:47" x14ac:dyDescent="0.2">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row>
    <row r="857" spans="5:47" x14ac:dyDescent="0.2">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row>
    <row r="858" spans="5:47" x14ac:dyDescent="0.2">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row>
    <row r="859" spans="5:47" x14ac:dyDescent="0.2">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row>
    <row r="860" spans="5:47" x14ac:dyDescent="0.2">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row>
    <row r="861" spans="5:47" x14ac:dyDescent="0.2">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row>
    <row r="862" spans="5:47" x14ac:dyDescent="0.2">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row>
    <row r="863" spans="5:47" x14ac:dyDescent="0.2">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row>
    <row r="864" spans="5:47" x14ac:dyDescent="0.2">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row>
    <row r="865" spans="5:47" x14ac:dyDescent="0.2">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row>
    <row r="866" spans="5:47" x14ac:dyDescent="0.2">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row>
  </sheetData>
  <mergeCells count="1">
    <mergeCell ref="B18:D23"/>
  </mergeCells>
  <pageMargins left="0.7" right="0.7" top="0.78740157499999996" bottom="0.78740157499999996" header="0.3" footer="0.3"/>
  <pageSetup paperSize="9" scale="85" orientation="portrait"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W869"/>
  <sheetViews>
    <sheetView showGridLines="0" zoomScaleNormal="100" workbookViewId="0">
      <selection activeCell="B21" sqref="B21:E26"/>
    </sheetView>
  </sheetViews>
  <sheetFormatPr defaultColWidth="9.140625" defaultRowHeight="12.75" x14ac:dyDescent="0.2"/>
  <cols>
    <col min="1" max="1" width="3" customWidth="1"/>
    <col min="2" max="2" width="9.42578125" customWidth="1"/>
    <col min="3" max="3" width="34" style="3" customWidth="1"/>
    <col min="4" max="4" width="14" style="3" customWidth="1"/>
    <col min="5" max="5" width="24.5703125" customWidth="1"/>
    <col min="6" max="8" width="11.7109375" customWidth="1"/>
  </cols>
  <sheetData>
    <row r="1" spans="1:49" s="18" customFormat="1" x14ac:dyDescent="0.2">
      <c r="C1" s="26"/>
      <c r="D1" s="26"/>
    </row>
    <row r="2" spans="1:49" s="18" customFormat="1" ht="18.75" x14ac:dyDescent="0.2">
      <c r="A2" s="14"/>
      <c r="B2" s="15" t="s">
        <v>42</v>
      </c>
      <c r="C2" s="67"/>
      <c r="D2" s="67"/>
      <c r="E2" s="14"/>
      <c r="F2" s="14"/>
      <c r="G2" s="14"/>
    </row>
    <row r="3" spans="1:49" s="18" customFormat="1" ht="7.5" customHeight="1" x14ac:dyDescent="0.2">
      <c r="A3" s="14"/>
      <c r="B3" s="15"/>
      <c r="C3" s="67"/>
      <c r="D3" s="67"/>
      <c r="E3" s="14"/>
      <c r="F3" s="14"/>
      <c r="G3" s="14"/>
    </row>
    <row r="4" spans="1:49" s="18" customFormat="1" ht="19.5" customHeight="1" x14ac:dyDescent="0.2">
      <c r="A4" s="14"/>
      <c r="B4" s="36" t="str">
        <f>"Projektová žádost: "&amp;'Id. žádosti'!C4</f>
        <v xml:space="preserve">Projektová žádost: </v>
      </c>
      <c r="C4" s="67"/>
      <c r="D4" s="67"/>
      <c r="E4" s="14"/>
      <c r="F4" s="14"/>
      <c r="G4" s="14"/>
    </row>
    <row r="5" spans="1:49" s="25" customFormat="1" ht="13.5" thickBot="1" x14ac:dyDescent="0.25">
      <c r="A5" s="14"/>
      <c r="B5" s="13"/>
      <c r="C5" s="66"/>
      <c r="D5" s="66"/>
      <c r="E5" s="13"/>
      <c r="F5" s="13"/>
      <c r="G5" s="13"/>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row>
    <row r="6" spans="1:49" ht="24.95" customHeight="1" thickBot="1" x14ac:dyDescent="0.25">
      <c r="A6" s="14"/>
      <c r="B6" s="297" t="s">
        <v>43</v>
      </c>
      <c r="C6" s="298" t="s">
        <v>44</v>
      </c>
      <c r="D6" s="299" t="s">
        <v>73</v>
      </c>
      <c r="E6" s="300" t="s">
        <v>45</v>
      </c>
      <c r="F6" s="226" t="s">
        <v>74</v>
      </c>
      <c r="G6" s="226" t="s">
        <v>75</v>
      </c>
      <c r="H6" s="226" t="s">
        <v>45</v>
      </c>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row>
    <row r="7" spans="1:49" ht="24.95" customHeight="1" x14ac:dyDescent="0.2">
      <c r="A7" s="9"/>
      <c r="B7" s="293" t="s">
        <v>46</v>
      </c>
      <c r="C7" s="294" t="s">
        <v>47</v>
      </c>
      <c r="D7" s="295" t="s">
        <v>76</v>
      </c>
      <c r="E7" s="296" t="str">
        <f>IF(K.1!E25="","-",K.1!E25)</f>
        <v>-</v>
      </c>
      <c r="F7" s="222" t="s">
        <v>77</v>
      </c>
      <c r="G7" s="222" t="s">
        <v>77</v>
      </c>
      <c r="H7" s="222" t="str">
        <f>IF(K.1!F25="","-",K.1!F25)</f>
        <v>-</v>
      </c>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row>
    <row r="8" spans="1:49" ht="24.95" customHeight="1" x14ac:dyDescent="0.2">
      <c r="A8" s="9"/>
      <c r="B8" s="215" t="s">
        <v>48</v>
      </c>
      <c r="C8" s="216" t="s">
        <v>49</v>
      </c>
      <c r="D8" s="275" t="s">
        <v>76</v>
      </c>
      <c r="E8" s="217" t="str">
        <f>IF(K.2!D18="","-",K.2!D18)</f>
        <v>-</v>
      </c>
      <c r="F8" s="217" t="s">
        <v>77</v>
      </c>
      <c r="G8" s="217" t="s">
        <v>77</v>
      </c>
      <c r="H8" s="217" t="str">
        <f>IF(K.2!E18="","-",K.2!E18)</f>
        <v>-</v>
      </c>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row>
    <row r="9" spans="1:49" ht="24.95" customHeight="1" x14ac:dyDescent="0.2">
      <c r="A9" s="9"/>
      <c r="B9" s="215" t="s">
        <v>50</v>
      </c>
      <c r="C9" s="216" t="s">
        <v>51</v>
      </c>
      <c r="D9" s="275" t="s">
        <v>76</v>
      </c>
      <c r="E9" s="217" t="str">
        <f>IF(K.3!D14="","-",K.3!D14)</f>
        <v>-</v>
      </c>
      <c r="F9" s="217" t="s">
        <v>77</v>
      </c>
      <c r="G9" s="217" t="s">
        <v>77</v>
      </c>
      <c r="H9" s="217" t="str">
        <f>IF(K.3!E14="","-",K.3!E14)</f>
        <v>-</v>
      </c>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row>
    <row r="10" spans="1:49" ht="24.95" customHeight="1" x14ac:dyDescent="0.2">
      <c r="A10" s="9"/>
      <c r="B10" s="215" t="s">
        <v>52</v>
      </c>
      <c r="C10" s="216" t="s">
        <v>53</v>
      </c>
      <c r="D10" s="275" t="s">
        <v>76</v>
      </c>
      <c r="E10" s="217" t="str">
        <f>IF(K.4!D15="","-",K.4!D15)</f>
        <v>-</v>
      </c>
      <c r="F10" s="217" t="s">
        <v>77</v>
      </c>
      <c r="G10" s="217" t="s">
        <v>77</v>
      </c>
      <c r="H10" s="217" t="str">
        <f>IF(K.4!E15="","-",K.4!E15)</f>
        <v>-</v>
      </c>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row>
    <row r="11" spans="1:49" ht="24.95" customHeight="1" x14ac:dyDescent="0.2">
      <c r="A11" s="9"/>
      <c r="B11" s="218" t="s">
        <v>54</v>
      </c>
      <c r="C11" s="223" t="s">
        <v>55</v>
      </c>
      <c r="D11" s="275" t="s">
        <v>76</v>
      </c>
      <c r="E11" s="224" t="str">
        <f>IF(K.5!D13="","-",K.5!D13)</f>
        <v>-</v>
      </c>
      <c r="F11" s="224" t="s">
        <v>77</v>
      </c>
      <c r="G11" s="224" t="s">
        <v>77</v>
      </c>
      <c r="H11" s="224" t="str">
        <f>IF(K.5!E13="","-",K.5!E13)</f>
        <v>-</v>
      </c>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row>
    <row r="12" spans="1:49" ht="24.95" customHeight="1" x14ac:dyDescent="0.2">
      <c r="A12" s="9"/>
      <c r="B12" s="218" t="s">
        <v>78</v>
      </c>
      <c r="C12" s="223" t="s">
        <v>79</v>
      </c>
      <c r="D12" s="275" t="s">
        <v>76</v>
      </c>
      <c r="E12" s="224" t="str">
        <f>IF(K.6_relevance!D18="","-",K.6_relevance!D18)</f>
        <v>-</v>
      </c>
      <c r="F12" s="224" t="str">
        <f>K.6_relevance!D19</f>
        <v>-</v>
      </c>
      <c r="G12" s="289">
        <v>0.3</v>
      </c>
      <c r="H12" s="287">
        <f>IFERROR(F12*G12,0)</f>
        <v>0</v>
      </c>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row>
    <row r="13" spans="1:49" ht="24.95" customHeight="1" thickBot="1" x14ac:dyDescent="0.25">
      <c r="A13" s="9"/>
      <c r="B13" s="218" t="s">
        <v>80</v>
      </c>
      <c r="C13" s="223" t="s">
        <v>81</v>
      </c>
      <c r="D13" s="275" t="s">
        <v>82</v>
      </c>
      <c r="E13" s="292"/>
      <c r="F13" s="224" t="str">
        <f>K.7_hospodárnost!D10</f>
        <v>-</v>
      </c>
      <c r="G13" s="289">
        <v>0.7</v>
      </c>
      <c r="H13" s="287">
        <f t="shared" ref="H13" si="0">IFERROR(F13*G13,0)</f>
        <v>0</v>
      </c>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row>
    <row r="14" spans="1:49" ht="24.95" customHeight="1" thickBot="1" x14ac:dyDescent="0.25">
      <c r="A14" s="229"/>
      <c r="B14" s="279" t="s">
        <v>83</v>
      </c>
      <c r="C14" s="280" t="s">
        <v>57</v>
      </c>
      <c r="D14" s="281"/>
      <c r="E14" s="250" t="str">
        <f>IF(OR(E7="-",E8="-",E9="-",E10="-",E11="-",E12="-"),"není kompletní",IF(E12=F31,F31,IF(E31="ANO",F31,IF(E32="ANO",F32,IF(E30="ANO",F30,IF(E29="ANO",F29,F28))))))</f>
        <v>není kompletní</v>
      </c>
      <c r="F14" s="250"/>
      <c r="G14" s="250"/>
      <c r="H14" s="288">
        <f>SUM(H12:H13)</f>
        <v>0</v>
      </c>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row>
    <row r="15" spans="1:49" ht="13.5" customHeight="1" thickBot="1" x14ac:dyDescent="0.25">
      <c r="A15" s="1"/>
      <c r="B15" s="277"/>
      <c r="C15" s="278"/>
      <c r="D15" s="278"/>
      <c r="E15" s="277"/>
      <c r="F15" s="277"/>
      <c r="G15" s="277"/>
      <c r="H15" s="277"/>
    </row>
    <row r="16" spans="1:49" ht="24.95" customHeight="1" thickBot="1" x14ac:dyDescent="0.25">
      <c r="A16" s="276"/>
      <c r="B16" s="279"/>
      <c r="C16" s="280" t="s">
        <v>58</v>
      </c>
      <c r="D16" s="281"/>
      <c r="E16" s="250" t="str">
        <f>IF('Analýza rizik'!D16="","-",'Analýza rizik'!D16)</f>
        <v>Stupeň rizika I</v>
      </c>
      <c r="F16" s="277"/>
      <c r="G16" s="277"/>
      <c r="H16" s="277"/>
      <c r="I16" s="283"/>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row>
    <row r="17" spans="1:49" ht="13.5" thickBot="1" x14ac:dyDescent="0.25">
      <c r="A17" s="14"/>
      <c r="B17" s="230"/>
      <c r="C17" s="230"/>
      <c r="D17" s="230"/>
      <c r="E17" s="282"/>
      <c r="F17" s="1"/>
      <c r="G17" s="1"/>
      <c r="H17" s="1"/>
      <c r="I17" s="1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row>
    <row r="18" spans="1:49" ht="24.95" customHeight="1" thickBot="1" x14ac:dyDescent="0.25">
      <c r="A18" s="229"/>
      <c r="B18" s="231"/>
      <c r="C18" s="249" t="s">
        <v>59</v>
      </c>
      <c r="D18" s="301"/>
      <c r="E18" s="302"/>
      <c r="F18" s="277"/>
      <c r="G18" s="277"/>
      <c r="H18" s="277"/>
      <c r="I18" s="284"/>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row>
    <row r="19" spans="1:49" x14ac:dyDescent="0.2">
      <c r="A19" s="1"/>
      <c r="B19" s="227"/>
      <c r="C19" s="228"/>
      <c r="D19" s="228"/>
    </row>
    <row r="20" spans="1:49" ht="13.5" thickBot="1" x14ac:dyDescent="0.25">
      <c r="A20" s="1"/>
      <c r="B20" s="227" t="s">
        <v>60</v>
      </c>
      <c r="C20" s="228"/>
      <c r="D20" s="228"/>
    </row>
    <row r="21" spans="1:49" ht="12.75" customHeight="1" x14ac:dyDescent="0.2">
      <c r="A21" s="17"/>
      <c r="B21" s="308" t="s">
        <v>61</v>
      </c>
      <c r="C21" s="309"/>
      <c r="D21" s="309"/>
      <c r="E21" s="310"/>
      <c r="F21" s="285"/>
      <c r="G21" s="285"/>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row>
    <row r="22" spans="1:49" x14ac:dyDescent="0.2">
      <c r="A22" s="14"/>
      <c r="B22" s="311"/>
      <c r="C22" s="312"/>
      <c r="D22" s="312"/>
      <c r="E22" s="313"/>
      <c r="F22" s="285"/>
      <c r="G22" s="285"/>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row>
    <row r="23" spans="1:49" ht="19.5" customHeight="1" x14ac:dyDescent="0.2">
      <c r="A23" s="14"/>
      <c r="B23" s="311"/>
      <c r="C23" s="312"/>
      <c r="D23" s="312"/>
      <c r="E23" s="313"/>
      <c r="F23" s="285"/>
      <c r="G23" s="285"/>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row>
    <row r="24" spans="1:49" x14ac:dyDescent="0.2">
      <c r="A24" s="14"/>
      <c r="B24" s="311"/>
      <c r="C24" s="312"/>
      <c r="D24" s="312"/>
      <c r="E24" s="313"/>
      <c r="F24" s="285"/>
      <c r="G24" s="285"/>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row>
    <row r="25" spans="1:49" x14ac:dyDescent="0.2">
      <c r="A25" s="14"/>
      <c r="B25" s="311"/>
      <c r="C25" s="312"/>
      <c r="D25" s="312"/>
      <c r="E25" s="313"/>
      <c r="F25" s="285"/>
      <c r="G25" s="285"/>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row>
    <row r="26" spans="1:49" ht="63" customHeight="1" thickBot="1" x14ac:dyDescent="0.25">
      <c r="A26" s="14"/>
      <c r="B26" s="314"/>
      <c r="C26" s="315"/>
      <c r="D26" s="315"/>
      <c r="E26" s="316"/>
      <c r="F26" s="285"/>
      <c r="G26" s="285"/>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row>
    <row r="27" spans="1:49" x14ac:dyDescent="0.2">
      <c r="A27" s="14"/>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row>
    <row r="28" spans="1:49" hidden="1" x14ac:dyDescent="0.2">
      <c r="A28" s="14"/>
      <c r="B28" s="136" t="s">
        <v>62</v>
      </c>
      <c r="C28" s="136" t="s">
        <v>63</v>
      </c>
      <c r="D28" s="136"/>
      <c r="E28" s="136" t="str">
        <f>IF(OR($E$7=C28,$E$8=C28,$E$9=C28,$E$10=C28,$E$11=C28),"ANO","NE")</f>
        <v>NE</v>
      </c>
      <c r="F28" s="136" t="s">
        <v>84</v>
      </c>
      <c r="G28" s="136"/>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row>
    <row r="29" spans="1:49" hidden="1" x14ac:dyDescent="0.2">
      <c r="A29" s="14"/>
      <c r="B29" s="136"/>
      <c r="C29" s="136" t="s">
        <v>64</v>
      </c>
      <c r="D29" s="136"/>
      <c r="E29" s="136" t="str">
        <f t="shared" ref="E29:E32" si="1">IF(OR($E$7=C29,$E$8=C29,$E$9=C29,$E$10=C29,$E$11=C29),"ANO","NE")</f>
        <v>NE</v>
      </c>
      <c r="F29" s="136" t="s">
        <v>84</v>
      </c>
      <c r="G29" s="136"/>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row>
    <row r="30" spans="1:49" hidden="1" x14ac:dyDescent="0.2">
      <c r="A30" s="14"/>
      <c r="B30" s="136"/>
      <c r="C30" s="136" t="s">
        <v>65</v>
      </c>
      <c r="D30" s="136"/>
      <c r="E30" s="136" t="str">
        <f t="shared" si="1"/>
        <v>NE</v>
      </c>
      <c r="F30" s="136" t="s">
        <v>84</v>
      </c>
      <c r="G30" s="136"/>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row>
    <row r="31" spans="1:49" hidden="1" x14ac:dyDescent="0.2">
      <c r="A31" s="14"/>
      <c r="B31" s="136"/>
      <c r="C31" s="136" t="s">
        <v>66</v>
      </c>
      <c r="D31" s="136"/>
      <c r="E31" s="136" t="str">
        <f t="shared" si="1"/>
        <v>NE</v>
      </c>
      <c r="F31" s="136" t="s">
        <v>85</v>
      </c>
      <c r="G31" s="136"/>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row>
    <row r="32" spans="1:49" hidden="1" x14ac:dyDescent="0.2">
      <c r="A32" s="14"/>
      <c r="B32" s="143"/>
      <c r="C32" s="136" t="s">
        <v>67</v>
      </c>
      <c r="D32" s="136"/>
      <c r="E32" s="136" t="str">
        <f t="shared" si="1"/>
        <v>NE</v>
      </c>
      <c r="F32" s="136" t="s">
        <v>67</v>
      </c>
      <c r="G32" s="136"/>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row>
    <row r="33" spans="1:49" hidden="1" x14ac:dyDescent="0.2">
      <c r="A33" s="14"/>
      <c r="B33" s="143"/>
      <c r="C33" s="143"/>
      <c r="D33" s="143"/>
      <c r="E33" s="143"/>
      <c r="F33" s="143"/>
      <c r="G33" s="143"/>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row>
    <row r="34" spans="1:49" hidden="1" x14ac:dyDescent="0.2">
      <c r="A34" s="14"/>
      <c r="B34" s="143"/>
      <c r="C34" s="143" t="s">
        <v>68</v>
      </c>
      <c r="D34" s="143"/>
      <c r="E34" s="143"/>
      <c r="F34" s="143"/>
      <c r="G34" s="143"/>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row>
    <row r="35" spans="1:49" hidden="1" x14ac:dyDescent="0.2">
      <c r="A35" s="14"/>
      <c r="B35" s="143"/>
      <c r="C35" s="143" t="s">
        <v>69</v>
      </c>
      <c r="D35" s="143"/>
      <c r="E35" s="143"/>
      <c r="F35" s="143"/>
      <c r="G35" s="143"/>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row>
    <row r="36" spans="1:49" hidden="1" x14ac:dyDescent="0.2">
      <c r="A36" s="14"/>
      <c r="B36" s="143"/>
      <c r="C36" s="143" t="s">
        <v>70</v>
      </c>
      <c r="D36" s="143"/>
      <c r="E36" s="143"/>
      <c r="F36" s="143"/>
      <c r="G36" s="143"/>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row>
    <row r="37" spans="1:49" hidden="1" x14ac:dyDescent="0.2">
      <c r="A37" s="14"/>
      <c r="B37" s="143"/>
      <c r="C37" s="143" t="s">
        <v>71</v>
      </c>
      <c r="D37" s="143"/>
      <c r="E37" s="143"/>
      <c r="F37" s="143"/>
      <c r="G37" s="143"/>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row>
    <row r="38" spans="1:49" hidden="1" x14ac:dyDescent="0.2">
      <c r="A38" s="14"/>
      <c r="B38" s="143"/>
      <c r="C38" s="143" t="s">
        <v>72</v>
      </c>
      <c r="D38" s="143"/>
      <c r="E38" s="143"/>
      <c r="F38" s="143"/>
      <c r="G38" s="143"/>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row>
    <row r="39" spans="1:49" hidden="1" x14ac:dyDescent="0.2">
      <c r="A39" s="14"/>
      <c r="B39" s="143"/>
      <c r="C39" s="143"/>
      <c r="D39" s="143"/>
      <c r="E39" s="143"/>
      <c r="F39" s="143"/>
      <c r="G39" s="143"/>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row>
    <row r="40" spans="1:49" x14ac:dyDescent="0.2">
      <c r="A40" s="14"/>
      <c r="B40" s="143"/>
      <c r="C40" s="143"/>
      <c r="D40" s="143"/>
      <c r="E40" s="143"/>
      <c r="F40" s="143"/>
      <c r="G40" s="143"/>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row>
    <row r="41" spans="1:49" x14ac:dyDescent="0.2">
      <c r="A41" s="14"/>
      <c r="B41" s="143"/>
      <c r="C41" s="143"/>
      <c r="D41" s="143"/>
      <c r="E41" s="143"/>
      <c r="F41" s="143"/>
      <c r="G41" s="143"/>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row>
    <row r="42" spans="1:49" x14ac:dyDescent="0.2">
      <c r="A42" s="14"/>
      <c r="B42" s="143"/>
      <c r="C42" s="143"/>
      <c r="D42" s="143"/>
      <c r="E42" s="143"/>
      <c r="F42" s="143"/>
      <c r="G42" s="143"/>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row>
    <row r="43" spans="1:49" x14ac:dyDescent="0.2">
      <c r="A43" s="14"/>
      <c r="B43" s="143"/>
      <c r="C43" s="143"/>
      <c r="D43" s="143"/>
      <c r="E43" s="143"/>
      <c r="F43" s="143"/>
      <c r="G43" s="143"/>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row>
    <row r="44" spans="1:49" x14ac:dyDescent="0.2">
      <c r="A44" s="14"/>
      <c r="B44" s="143"/>
      <c r="C44" s="143"/>
      <c r="D44" s="143"/>
      <c r="E44" s="143"/>
      <c r="F44" s="143"/>
      <c r="G44" s="143"/>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row>
    <row r="45" spans="1:49" x14ac:dyDescent="0.2">
      <c r="A45" s="14"/>
      <c r="B45" s="143"/>
      <c r="C45" s="143"/>
      <c r="D45" s="143"/>
      <c r="E45" s="143"/>
      <c r="F45" s="143"/>
      <c r="G45" s="143"/>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row>
    <row r="46" spans="1:49" x14ac:dyDescent="0.2">
      <c r="A46" s="14"/>
      <c r="B46" s="143"/>
      <c r="C46" s="143"/>
      <c r="D46" s="143"/>
      <c r="E46" s="143"/>
      <c r="F46" s="143"/>
      <c r="G46" s="143"/>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row>
    <row r="47" spans="1:49" x14ac:dyDescent="0.2">
      <c r="A47" s="14"/>
      <c r="B47" s="143"/>
      <c r="C47" s="143"/>
      <c r="D47" s="143"/>
      <c r="E47" s="143"/>
      <c r="F47" s="143"/>
      <c r="G47" s="143"/>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row>
    <row r="48" spans="1:49" x14ac:dyDescent="0.2">
      <c r="A48" s="14"/>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row>
    <row r="49" spans="1:49" x14ac:dyDescent="0.2">
      <c r="A49" s="14"/>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row>
    <row r="50" spans="1:49" x14ac:dyDescent="0.2">
      <c r="A50" s="14"/>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row>
    <row r="51" spans="1:49" x14ac:dyDescent="0.2">
      <c r="A51" s="14"/>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row>
    <row r="52" spans="1:49" x14ac:dyDescent="0.2">
      <c r="A52" s="14"/>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row>
    <row r="53" spans="1:49" x14ac:dyDescent="0.2">
      <c r="A53" s="14"/>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row>
    <row r="54" spans="1:49" x14ac:dyDescent="0.2">
      <c r="A54" s="14"/>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row>
    <row r="55" spans="1:49" x14ac:dyDescent="0.2">
      <c r="A55" s="14"/>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row>
    <row r="56" spans="1:49" x14ac:dyDescent="0.2">
      <c r="A56" s="14"/>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row>
    <row r="57" spans="1:49" x14ac:dyDescent="0.2">
      <c r="A57" s="14"/>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row>
    <row r="58" spans="1:49" x14ac:dyDescent="0.2">
      <c r="A58" s="14"/>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row>
    <row r="59" spans="1:49" x14ac:dyDescent="0.2">
      <c r="A59" s="14"/>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row>
    <row r="60" spans="1:49" x14ac:dyDescent="0.2">
      <c r="A60" s="14"/>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row>
    <row r="61" spans="1:49" x14ac:dyDescent="0.2">
      <c r="A61" s="14"/>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row>
    <row r="62" spans="1:49" x14ac:dyDescent="0.2">
      <c r="A62" s="14"/>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row>
    <row r="63" spans="1:49" x14ac:dyDescent="0.2">
      <c r="A63" s="14"/>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row>
    <row r="64" spans="1:49" x14ac:dyDescent="0.2">
      <c r="A64" s="14"/>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row>
    <row r="65" spans="1:49" x14ac:dyDescent="0.2">
      <c r="A65" s="14"/>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row>
    <row r="66" spans="1:49" x14ac:dyDescent="0.2">
      <c r="A66" s="14"/>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row>
    <row r="67" spans="1:49" x14ac:dyDescent="0.2">
      <c r="A67" s="14"/>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row>
    <row r="68" spans="1:49" x14ac:dyDescent="0.2">
      <c r="A68" s="14"/>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row>
    <row r="69" spans="1:49" x14ac:dyDescent="0.2">
      <c r="A69" s="14"/>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row>
    <row r="70" spans="1:49" x14ac:dyDescent="0.2">
      <c r="A70" s="14"/>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row>
    <row r="71" spans="1:49" x14ac:dyDescent="0.2">
      <c r="A71" s="14"/>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row>
    <row r="72" spans="1:49" x14ac:dyDescent="0.2">
      <c r="A72" s="14"/>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row>
    <row r="73" spans="1:49" x14ac:dyDescent="0.2">
      <c r="A73" s="14"/>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row>
    <row r="74" spans="1:49" x14ac:dyDescent="0.2">
      <c r="A74" s="14"/>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row>
    <row r="75" spans="1:49" x14ac:dyDescent="0.2">
      <c r="A75" s="14"/>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row>
    <row r="76" spans="1:49" x14ac:dyDescent="0.2">
      <c r="A76" s="14"/>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row>
    <row r="77" spans="1:49" x14ac:dyDescent="0.2">
      <c r="A77" s="14"/>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row>
    <row r="78" spans="1:49" x14ac:dyDescent="0.2">
      <c r="A78" s="14"/>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row>
    <row r="79" spans="1:49" x14ac:dyDescent="0.2">
      <c r="A79" s="14"/>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row>
    <row r="80" spans="1:49" x14ac:dyDescent="0.2">
      <c r="A80" s="14"/>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row>
    <row r="81" spans="1:49" x14ac:dyDescent="0.2">
      <c r="A81" s="14"/>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row>
    <row r="82" spans="1:49" x14ac:dyDescent="0.2">
      <c r="A82" s="14"/>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row>
    <row r="83" spans="1:49" x14ac:dyDescent="0.2">
      <c r="A83" s="14"/>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row>
    <row r="84" spans="1:49" x14ac:dyDescent="0.2">
      <c r="A84" s="14"/>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row>
    <row r="85" spans="1:49" x14ac:dyDescent="0.2">
      <c r="A85" s="14"/>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row>
    <row r="86" spans="1:49" x14ac:dyDescent="0.2">
      <c r="A86" s="14"/>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row>
    <row r="87" spans="1:49" x14ac:dyDescent="0.2">
      <c r="A87" s="14"/>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row>
    <row r="88" spans="1:49" x14ac:dyDescent="0.2">
      <c r="A88" s="14"/>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row>
    <row r="89" spans="1:49" x14ac:dyDescent="0.2">
      <c r="A89" s="14"/>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row>
    <row r="90" spans="1:49" x14ac:dyDescent="0.2">
      <c r="A90" s="14"/>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row>
    <row r="91" spans="1:49" x14ac:dyDescent="0.2">
      <c r="A91" s="14"/>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row>
    <row r="92" spans="1:49" x14ac:dyDescent="0.2">
      <c r="A92" s="14"/>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row>
    <row r="93" spans="1:49" x14ac:dyDescent="0.2">
      <c r="A93" s="14"/>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row>
    <row r="94" spans="1:49" x14ac:dyDescent="0.2">
      <c r="A94" s="14"/>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row>
    <row r="95" spans="1:49" x14ac:dyDescent="0.2">
      <c r="A95" s="14"/>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row>
    <row r="96" spans="1:49" x14ac:dyDescent="0.2">
      <c r="A96" s="14"/>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row>
    <row r="97" spans="1:49" x14ac:dyDescent="0.2">
      <c r="A97" s="14"/>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row>
    <row r="98" spans="1:49" x14ac:dyDescent="0.2">
      <c r="A98" s="14"/>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row>
    <row r="99" spans="1:49" x14ac:dyDescent="0.2">
      <c r="A99" s="14"/>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row>
    <row r="100" spans="1:49" x14ac:dyDescent="0.2">
      <c r="A100" s="14"/>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row>
    <row r="101" spans="1:49" x14ac:dyDescent="0.2">
      <c r="A101" s="14"/>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row>
    <row r="102" spans="1:49" x14ac:dyDescent="0.2">
      <c r="A102" s="14"/>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row>
    <row r="103" spans="1:49" x14ac:dyDescent="0.2">
      <c r="A103" s="14"/>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row>
    <row r="104" spans="1:49" x14ac:dyDescent="0.2">
      <c r="A104" s="14"/>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row>
    <row r="105" spans="1:49" x14ac:dyDescent="0.2">
      <c r="A105" s="14"/>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row>
    <row r="106" spans="1:49" x14ac:dyDescent="0.2">
      <c r="A106" s="14"/>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row>
    <row r="107" spans="1:49" x14ac:dyDescent="0.2">
      <c r="A107" s="14"/>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row>
    <row r="108" spans="1:49" x14ac:dyDescent="0.2">
      <c r="A108" s="14"/>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row>
    <row r="109" spans="1:49" x14ac:dyDescent="0.2">
      <c r="A109" s="14"/>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row>
    <row r="110" spans="1:49" x14ac:dyDescent="0.2">
      <c r="A110" s="14"/>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row>
    <row r="111" spans="1:49" x14ac:dyDescent="0.2">
      <c r="A111" s="14"/>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row>
    <row r="112" spans="1:49" x14ac:dyDescent="0.2">
      <c r="A112" s="14"/>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row>
    <row r="113" spans="1:49" x14ac:dyDescent="0.2">
      <c r="A113" s="14"/>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row>
    <row r="114" spans="1:49" x14ac:dyDescent="0.2">
      <c r="A114" s="14"/>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row>
    <row r="115" spans="1:49" x14ac:dyDescent="0.2">
      <c r="A115" s="14"/>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row>
    <row r="116" spans="1:49" x14ac:dyDescent="0.2">
      <c r="A116" s="14"/>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row>
    <row r="117" spans="1:49" x14ac:dyDescent="0.2">
      <c r="A117" s="14"/>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row>
    <row r="118" spans="1:49" x14ac:dyDescent="0.2">
      <c r="A118" s="14"/>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row>
    <row r="119" spans="1:49" x14ac:dyDescent="0.2">
      <c r="A119" s="14"/>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row>
    <row r="120" spans="1:49" x14ac:dyDescent="0.2">
      <c r="A120" s="14"/>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row>
    <row r="121" spans="1:49" x14ac:dyDescent="0.2">
      <c r="A121" s="14"/>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row>
    <row r="122" spans="1:49" x14ac:dyDescent="0.2">
      <c r="A122" s="14"/>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row>
    <row r="123" spans="1:49" x14ac:dyDescent="0.2">
      <c r="A123" s="14"/>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row>
    <row r="124" spans="1:49" x14ac:dyDescent="0.2">
      <c r="A124" s="14"/>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row>
    <row r="125" spans="1:49" x14ac:dyDescent="0.2">
      <c r="A125" s="14"/>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row>
    <row r="126" spans="1:49" x14ac:dyDescent="0.2">
      <c r="A126" s="14"/>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row>
    <row r="127" spans="1:49" x14ac:dyDescent="0.2">
      <c r="A127" s="14"/>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row>
    <row r="128" spans="1:49" x14ac:dyDescent="0.2">
      <c r="A128" s="14"/>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row>
    <row r="129" spans="1:49" x14ac:dyDescent="0.2">
      <c r="A129" s="14"/>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row>
    <row r="130" spans="1:49" x14ac:dyDescent="0.2">
      <c r="A130" s="14"/>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row>
    <row r="131" spans="1:49" x14ac:dyDescent="0.2">
      <c r="A131" s="14"/>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row>
    <row r="132" spans="1:49" x14ac:dyDescent="0.2">
      <c r="A132" s="14"/>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row>
    <row r="133" spans="1:49" x14ac:dyDescent="0.2">
      <c r="A133" s="14"/>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row>
    <row r="134" spans="1:49" x14ac:dyDescent="0.2">
      <c r="A134" s="14"/>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row>
    <row r="135" spans="1:49" x14ac:dyDescent="0.2">
      <c r="A135" s="14"/>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row>
    <row r="136" spans="1:49" x14ac:dyDescent="0.2">
      <c r="A136" s="14"/>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row>
    <row r="137" spans="1:49" x14ac:dyDescent="0.2">
      <c r="A137" s="14"/>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row>
    <row r="138" spans="1:49" x14ac:dyDescent="0.2">
      <c r="A138" s="14"/>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row>
    <row r="139" spans="1:49" x14ac:dyDescent="0.2">
      <c r="A139" s="14"/>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row>
    <row r="140" spans="1:49" x14ac:dyDescent="0.2">
      <c r="A140" s="14"/>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row>
    <row r="141" spans="1:49" x14ac:dyDescent="0.2">
      <c r="A141" s="14"/>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row>
    <row r="142" spans="1:49" x14ac:dyDescent="0.2">
      <c r="A142" s="14"/>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row>
    <row r="143" spans="1:49" x14ac:dyDescent="0.2">
      <c r="A143" s="14"/>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row>
    <row r="144" spans="1:49" x14ac:dyDescent="0.2">
      <c r="A144" s="14"/>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row>
    <row r="145" spans="1:49" x14ac:dyDescent="0.2">
      <c r="A145" s="14"/>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row>
    <row r="146" spans="1:49" x14ac:dyDescent="0.2">
      <c r="A146" s="14"/>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row>
    <row r="147" spans="1:49" x14ac:dyDescent="0.2">
      <c r="A147" s="14"/>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row>
    <row r="148" spans="1:49" x14ac:dyDescent="0.2">
      <c r="A148" s="14"/>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row>
    <row r="149" spans="1:49" x14ac:dyDescent="0.2">
      <c r="A149" s="14"/>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row>
    <row r="150" spans="1:49" x14ac:dyDescent="0.2">
      <c r="A150" s="14"/>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row>
    <row r="151" spans="1:49" x14ac:dyDescent="0.2">
      <c r="A151" s="14"/>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row>
    <row r="152" spans="1:49" x14ac:dyDescent="0.2">
      <c r="A152" s="14"/>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row>
    <row r="153" spans="1:49" x14ac:dyDescent="0.2">
      <c r="A153" s="14"/>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row>
    <row r="154" spans="1:49" x14ac:dyDescent="0.2">
      <c r="A154" s="14"/>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row>
    <row r="155" spans="1:49" x14ac:dyDescent="0.2">
      <c r="A155" s="14"/>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row>
    <row r="156" spans="1:49" x14ac:dyDescent="0.2">
      <c r="A156" s="14"/>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row>
    <row r="157" spans="1:49" x14ac:dyDescent="0.2">
      <c r="A157" s="14"/>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row>
    <row r="158" spans="1:49" x14ac:dyDescent="0.2">
      <c r="A158" s="14"/>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row>
    <row r="159" spans="1:49" x14ac:dyDescent="0.2">
      <c r="A159" s="14"/>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row>
    <row r="160" spans="1:49" x14ac:dyDescent="0.2">
      <c r="A160" s="14"/>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row>
    <row r="161" spans="1:49" x14ac:dyDescent="0.2">
      <c r="A161" s="14"/>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row>
    <row r="162" spans="1:49" x14ac:dyDescent="0.2">
      <c r="A162" s="14"/>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row>
    <row r="163" spans="1:49" x14ac:dyDescent="0.2">
      <c r="A163" s="14"/>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row>
    <row r="164" spans="1:49" x14ac:dyDescent="0.2">
      <c r="A164" s="14"/>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row>
    <row r="165" spans="1:49" x14ac:dyDescent="0.2">
      <c r="A165" s="14"/>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row>
    <row r="166" spans="1:49" x14ac:dyDescent="0.2">
      <c r="A166" s="14"/>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row>
    <row r="167" spans="1:49" x14ac:dyDescent="0.2">
      <c r="A167" s="14"/>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row>
    <row r="168" spans="1:49" x14ac:dyDescent="0.2">
      <c r="A168" s="14"/>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row>
    <row r="169" spans="1:49" x14ac:dyDescent="0.2">
      <c r="A169" s="14"/>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row>
    <row r="170" spans="1:49" x14ac:dyDescent="0.2">
      <c r="A170" s="14"/>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row>
    <row r="171" spans="1:49" x14ac:dyDescent="0.2">
      <c r="A171" s="14"/>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row>
    <row r="172" spans="1:49" x14ac:dyDescent="0.2">
      <c r="A172" s="14"/>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row>
    <row r="173" spans="1:49" x14ac:dyDescent="0.2">
      <c r="A173" s="14"/>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row>
    <row r="174" spans="1:49" x14ac:dyDescent="0.2">
      <c r="A174" s="14"/>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row>
    <row r="175" spans="1:49" x14ac:dyDescent="0.2">
      <c r="A175" s="14"/>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row>
    <row r="176" spans="1:49" x14ac:dyDescent="0.2">
      <c r="A176" s="14"/>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row>
    <row r="177" spans="1:49" x14ac:dyDescent="0.2">
      <c r="A177" s="14"/>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row>
    <row r="178" spans="1:49" x14ac:dyDescent="0.2">
      <c r="A178" s="14"/>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row>
    <row r="179" spans="1:49" x14ac:dyDescent="0.2">
      <c r="A179" s="14"/>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row>
    <row r="180" spans="1:49" x14ac:dyDescent="0.2">
      <c r="A180" s="14"/>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row>
    <row r="181" spans="1:49" x14ac:dyDescent="0.2">
      <c r="A181" s="14"/>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row>
    <row r="182" spans="1:49" x14ac:dyDescent="0.2">
      <c r="A182" s="14"/>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row>
    <row r="183" spans="1:49" x14ac:dyDescent="0.2">
      <c r="A183" s="14"/>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row>
    <row r="184" spans="1:49" x14ac:dyDescent="0.2">
      <c r="A184" s="14"/>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row>
    <row r="185" spans="1:49" x14ac:dyDescent="0.2">
      <c r="A185" s="14"/>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row>
    <row r="186" spans="1:49" x14ac:dyDescent="0.2">
      <c r="A186" s="14"/>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row>
    <row r="187" spans="1:49" x14ac:dyDescent="0.2">
      <c r="A187" s="14"/>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row>
    <row r="188" spans="1:49" x14ac:dyDescent="0.2">
      <c r="A188" s="14"/>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row>
    <row r="189" spans="1:49" x14ac:dyDescent="0.2">
      <c r="A189" s="14"/>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row>
    <row r="190" spans="1:49" x14ac:dyDescent="0.2">
      <c r="A190" s="14"/>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row>
    <row r="191" spans="1:49" x14ac:dyDescent="0.2">
      <c r="A191" s="14"/>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row>
    <row r="192" spans="1:49" x14ac:dyDescent="0.2">
      <c r="A192" s="14"/>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row>
    <row r="193" spans="1:49" x14ac:dyDescent="0.2">
      <c r="A193" s="14"/>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row>
    <row r="194" spans="1:49" x14ac:dyDescent="0.2">
      <c r="A194" s="14"/>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row>
    <row r="195" spans="1:49" x14ac:dyDescent="0.2">
      <c r="A195" s="14"/>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row>
    <row r="196" spans="1:49" x14ac:dyDescent="0.2">
      <c r="A196" s="14"/>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row>
    <row r="197" spans="1:49" x14ac:dyDescent="0.2">
      <c r="A197" s="14"/>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row>
    <row r="198" spans="1:49" x14ac:dyDescent="0.2">
      <c r="A198" s="14"/>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row>
    <row r="199" spans="1:49" x14ac:dyDescent="0.2">
      <c r="A199" s="14"/>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row>
    <row r="200" spans="1:49" x14ac:dyDescent="0.2">
      <c r="A200" s="14"/>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row>
    <row r="201" spans="1:49" x14ac:dyDescent="0.2">
      <c r="A201" s="14"/>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row>
    <row r="202" spans="1:49" x14ac:dyDescent="0.2">
      <c r="A202" s="14"/>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row>
    <row r="203" spans="1:49" x14ac:dyDescent="0.2">
      <c r="A203" s="14"/>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row>
    <row r="204" spans="1:49" x14ac:dyDescent="0.2">
      <c r="A204" s="14"/>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row>
    <row r="205" spans="1:49" x14ac:dyDescent="0.2">
      <c r="A205" s="14"/>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row>
    <row r="206" spans="1:49" x14ac:dyDescent="0.2">
      <c r="A206" s="14"/>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row>
    <row r="207" spans="1:49" x14ac:dyDescent="0.2">
      <c r="A207" s="14"/>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row>
    <row r="208" spans="1:49" x14ac:dyDescent="0.2">
      <c r="A208" s="14"/>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row>
    <row r="209" spans="1:49" x14ac:dyDescent="0.2">
      <c r="A209" s="14"/>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row>
    <row r="210" spans="1:49" x14ac:dyDescent="0.2">
      <c r="A210" s="14"/>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row>
    <row r="211" spans="1:49" x14ac:dyDescent="0.2">
      <c r="A211" s="14"/>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row>
    <row r="212" spans="1:49" x14ac:dyDescent="0.2">
      <c r="A212" s="14"/>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row>
    <row r="213" spans="1:49" x14ac:dyDescent="0.2">
      <c r="A213" s="14"/>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row>
    <row r="214" spans="1:49" x14ac:dyDescent="0.2">
      <c r="A214" s="14"/>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row>
    <row r="215" spans="1:49" x14ac:dyDescent="0.2">
      <c r="A215" s="14"/>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row>
    <row r="216" spans="1:49" x14ac:dyDescent="0.2">
      <c r="A216" s="14"/>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row>
    <row r="217" spans="1:49" x14ac:dyDescent="0.2">
      <c r="A217" s="14"/>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row>
    <row r="218" spans="1:49" x14ac:dyDescent="0.2">
      <c r="A218" s="14"/>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row>
    <row r="219" spans="1:49" x14ac:dyDescent="0.2">
      <c r="A219" s="14"/>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row>
    <row r="220" spans="1:49" x14ac:dyDescent="0.2">
      <c r="A220" s="14"/>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row>
    <row r="221" spans="1:49" x14ac:dyDescent="0.2">
      <c r="A221" s="14"/>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row>
    <row r="222" spans="1:49" x14ac:dyDescent="0.2">
      <c r="A222" s="14"/>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row>
    <row r="223" spans="1:49" x14ac:dyDescent="0.2">
      <c r="A223" s="14"/>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row>
    <row r="224" spans="1:49" x14ac:dyDescent="0.2">
      <c r="A224" s="14"/>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row>
    <row r="225" spans="1:49" x14ac:dyDescent="0.2">
      <c r="A225" s="14"/>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row>
    <row r="226" spans="1:49" x14ac:dyDescent="0.2">
      <c r="A226" s="14"/>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row>
    <row r="227" spans="1:49" x14ac:dyDescent="0.2">
      <c r="A227" s="14"/>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row>
    <row r="228" spans="1:49" x14ac:dyDescent="0.2">
      <c r="A228" s="14"/>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row>
    <row r="229" spans="1:49" x14ac:dyDescent="0.2">
      <c r="A229" s="14"/>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row>
    <row r="230" spans="1:49" x14ac:dyDescent="0.2">
      <c r="A230" s="14"/>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row>
    <row r="231" spans="1:49" x14ac:dyDescent="0.2">
      <c r="A231" s="14"/>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row>
    <row r="232" spans="1:49" x14ac:dyDescent="0.2">
      <c r="A232" s="14"/>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row>
    <row r="233" spans="1:49" x14ac:dyDescent="0.2">
      <c r="A233" s="14"/>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row>
    <row r="234" spans="1:49" x14ac:dyDescent="0.2">
      <c r="A234" s="14"/>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row>
    <row r="235" spans="1:49" x14ac:dyDescent="0.2">
      <c r="A235" s="14"/>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row>
    <row r="236" spans="1:49" x14ac:dyDescent="0.2">
      <c r="A236" s="14"/>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row>
    <row r="237" spans="1:49" x14ac:dyDescent="0.2">
      <c r="A237" s="14"/>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row>
    <row r="238" spans="1:49" x14ac:dyDescent="0.2">
      <c r="A238" s="14"/>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row>
    <row r="239" spans="1:49" x14ac:dyDescent="0.2">
      <c r="A239" s="14"/>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row>
    <row r="240" spans="1:49" x14ac:dyDescent="0.2">
      <c r="A240" s="14"/>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row>
    <row r="241" spans="1:49" x14ac:dyDescent="0.2">
      <c r="A241" s="14"/>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row>
    <row r="242" spans="1:49" x14ac:dyDescent="0.2">
      <c r="A242" s="14"/>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row>
    <row r="243" spans="1:49" x14ac:dyDescent="0.2">
      <c r="A243" s="14"/>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row>
    <row r="244" spans="1:49" x14ac:dyDescent="0.2">
      <c r="A244" s="14"/>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row>
    <row r="245" spans="1:49" x14ac:dyDescent="0.2">
      <c r="A245" s="14"/>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row>
    <row r="246" spans="1:49" x14ac:dyDescent="0.2">
      <c r="A246" s="14"/>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row>
    <row r="247" spans="1:49" x14ac:dyDescent="0.2">
      <c r="A247" s="14"/>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row>
    <row r="248" spans="1:49" x14ac:dyDescent="0.2">
      <c r="A248" s="14"/>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row>
    <row r="249" spans="1:49" x14ac:dyDescent="0.2">
      <c r="A249" s="14"/>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row>
    <row r="250" spans="1:49" x14ac:dyDescent="0.2">
      <c r="A250" s="14"/>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row>
    <row r="251" spans="1:49" x14ac:dyDescent="0.2">
      <c r="A251" s="14"/>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row>
    <row r="252" spans="1:49" x14ac:dyDescent="0.2">
      <c r="A252" s="14"/>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row>
    <row r="253" spans="1:49" x14ac:dyDescent="0.2">
      <c r="A253" s="14"/>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row>
    <row r="254" spans="1:49" x14ac:dyDescent="0.2">
      <c r="A254" s="14"/>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row>
    <row r="255" spans="1:49" x14ac:dyDescent="0.2">
      <c r="A255" s="14"/>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row>
    <row r="256" spans="1:49" x14ac:dyDescent="0.2">
      <c r="A256" s="14"/>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row>
    <row r="257" spans="1:49" x14ac:dyDescent="0.2">
      <c r="A257" s="14"/>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row>
    <row r="258" spans="1:49" x14ac:dyDescent="0.2">
      <c r="A258" s="14"/>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row>
    <row r="259" spans="1:49" x14ac:dyDescent="0.2">
      <c r="A259" s="14"/>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row>
    <row r="260" spans="1:49" x14ac:dyDescent="0.2">
      <c r="A260" s="14"/>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row>
    <row r="261" spans="1:49" x14ac:dyDescent="0.2">
      <c r="A261" s="14"/>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row>
    <row r="262" spans="1:49" x14ac:dyDescent="0.2">
      <c r="A262" s="14"/>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row>
    <row r="263" spans="1:49" x14ac:dyDescent="0.2">
      <c r="A263" s="14"/>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row>
    <row r="264" spans="1:49" x14ac:dyDescent="0.2">
      <c r="A264" s="14"/>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row>
    <row r="265" spans="1:49" x14ac:dyDescent="0.2">
      <c r="A265" s="14"/>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row>
    <row r="266" spans="1:49" x14ac:dyDescent="0.2">
      <c r="A266" s="14"/>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row>
    <row r="267" spans="1:49" x14ac:dyDescent="0.2">
      <c r="A267" s="14"/>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row>
    <row r="268" spans="1:49" x14ac:dyDescent="0.2">
      <c r="A268" s="14"/>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row>
    <row r="269" spans="1:49" x14ac:dyDescent="0.2">
      <c r="A269" s="14"/>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row>
    <row r="270" spans="1:49" x14ac:dyDescent="0.2">
      <c r="A270" s="14"/>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row>
    <row r="271" spans="1:49" x14ac:dyDescent="0.2">
      <c r="A271" s="14"/>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row>
    <row r="272" spans="1:49" x14ac:dyDescent="0.2">
      <c r="A272" s="14"/>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row>
    <row r="273" spans="1:49" x14ac:dyDescent="0.2">
      <c r="A273" s="14"/>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row>
    <row r="274" spans="1:49" x14ac:dyDescent="0.2">
      <c r="A274" s="14"/>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row>
    <row r="275" spans="1:49" x14ac:dyDescent="0.2">
      <c r="A275" s="14"/>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row>
    <row r="276" spans="1:49" x14ac:dyDescent="0.2">
      <c r="A276" s="14"/>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row>
    <row r="277" spans="1:49" x14ac:dyDescent="0.2">
      <c r="A277" s="14"/>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row>
    <row r="278" spans="1:49" x14ac:dyDescent="0.2">
      <c r="A278" s="14"/>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row>
    <row r="279" spans="1:49" x14ac:dyDescent="0.2">
      <c r="A279" s="14"/>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row>
    <row r="280" spans="1:49" x14ac:dyDescent="0.2">
      <c r="A280" s="14"/>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row>
    <row r="281" spans="1:49" x14ac:dyDescent="0.2">
      <c r="A281" s="14"/>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row>
    <row r="282" spans="1:49" x14ac:dyDescent="0.2">
      <c r="A282" s="14"/>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row>
    <row r="283" spans="1:49" x14ac:dyDescent="0.2">
      <c r="A283" s="14"/>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row>
    <row r="284" spans="1:49" x14ac:dyDescent="0.2">
      <c r="A284" s="14"/>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row>
    <row r="285" spans="1:49" x14ac:dyDescent="0.2">
      <c r="A285" s="14"/>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row>
    <row r="286" spans="1:49" x14ac:dyDescent="0.2">
      <c r="A286" s="14"/>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row>
    <row r="287" spans="1:49" x14ac:dyDescent="0.2">
      <c r="A287" s="14"/>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row>
    <row r="288" spans="1:49" x14ac:dyDescent="0.2">
      <c r="A288" s="14"/>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row>
    <row r="289" spans="1:49" x14ac:dyDescent="0.2">
      <c r="A289" s="14"/>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row>
    <row r="290" spans="1:49" x14ac:dyDescent="0.2">
      <c r="A290" s="14"/>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row>
    <row r="291" spans="1:49" x14ac:dyDescent="0.2">
      <c r="A291" s="14"/>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row>
    <row r="292" spans="1:49" x14ac:dyDescent="0.2">
      <c r="A292" s="14"/>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row>
    <row r="293" spans="1:49" x14ac:dyDescent="0.2">
      <c r="A293" s="14"/>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row>
    <row r="294" spans="1:49" x14ac:dyDescent="0.2">
      <c r="A294" s="14"/>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row>
    <row r="295" spans="1:49" x14ac:dyDescent="0.2">
      <c r="A295" s="14"/>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row>
    <row r="296" spans="1:49" x14ac:dyDescent="0.2">
      <c r="A296" s="14"/>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row>
    <row r="297" spans="1:49" x14ac:dyDescent="0.2">
      <c r="A297" s="14"/>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row>
    <row r="298" spans="1:49" x14ac:dyDescent="0.2">
      <c r="A298" s="14"/>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row>
    <row r="299" spans="1:49" x14ac:dyDescent="0.2">
      <c r="A299" s="14"/>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row>
    <row r="300" spans="1:49" x14ac:dyDescent="0.2">
      <c r="A300" s="14"/>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row>
    <row r="301" spans="1:49" x14ac:dyDescent="0.2">
      <c r="A301" s="14"/>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row>
    <row r="302" spans="1:49" x14ac:dyDescent="0.2">
      <c r="A302" s="14"/>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row>
    <row r="303" spans="1:49" x14ac:dyDescent="0.2">
      <c r="A303" s="14"/>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row>
    <row r="304" spans="1:49" x14ac:dyDescent="0.2">
      <c r="A304" s="14"/>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row>
    <row r="305" spans="1:49" x14ac:dyDescent="0.2">
      <c r="A305" s="14"/>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row>
    <row r="306" spans="1:49" x14ac:dyDescent="0.2">
      <c r="A306" s="14"/>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row>
    <row r="307" spans="1:49" x14ac:dyDescent="0.2">
      <c r="A307" s="14"/>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row>
    <row r="308" spans="1:49" x14ac:dyDescent="0.2">
      <c r="A308" s="14"/>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row>
    <row r="309" spans="1:49" x14ac:dyDescent="0.2">
      <c r="A309" s="14"/>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row>
    <row r="310" spans="1:49" x14ac:dyDescent="0.2">
      <c r="A310" s="14"/>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row>
    <row r="311" spans="1:49" x14ac:dyDescent="0.2">
      <c r="A311" s="14"/>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row>
    <row r="312" spans="1:49" x14ac:dyDescent="0.2">
      <c r="A312" s="14"/>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row>
    <row r="313" spans="1:49" x14ac:dyDescent="0.2">
      <c r="A313" s="14"/>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row>
    <row r="314" spans="1:49" x14ac:dyDescent="0.2">
      <c r="A314" s="14"/>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row>
    <row r="315" spans="1:49" x14ac:dyDescent="0.2">
      <c r="A315" s="14"/>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row>
    <row r="316" spans="1:49" x14ac:dyDescent="0.2">
      <c r="A316" s="14"/>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row>
    <row r="317" spans="1:49" x14ac:dyDescent="0.2">
      <c r="A317" s="14"/>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row>
    <row r="318" spans="1:49" x14ac:dyDescent="0.2">
      <c r="A318" s="14"/>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row>
    <row r="319" spans="1:49" x14ac:dyDescent="0.2">
      <c r="A319" s="14"/>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row>
    <row r="320" spans="1:49" x14ac:dyDescent="0.2">
      <c r="A320" s="14"/>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row>
    <row r="321" spans="1:49" x14ac:dyDescent="0.2">
      <c r="A321" s="14"/>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row>
    <row r="322" spans="1:49" x14ac:dyDescent="0.2">
      <c r="A322" s="14"/>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row>
    <row r="323" spans="1:49" x14ac:dyDescent="0.2">
      <c r="A323" s="14"/>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row>
    <row r="324" spans="1:49" x14ac:dyDescent="0.2">
      <c r="A324" s="14"/>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row>
    <row r="325" spans="1:49" x14ac:dyDescent="0.2">
      <c r="A325" s="14"/>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row>
    <row r="326" spans="1:49" x14ac:dyDescent="0.2">
      <c r="A326" s="14"/>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row>
    <row r="327" spans="1:49" x14ac:dyDescent="0.2">
      <c r="A327" s="14"/>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row>
    <row r="328" spans="1:49" x14ac:dyDescent="0.2">
      <c r="A328" s="14"/>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row>
    <row r="329" spans="1:49" x14ac:dyDescent="0.2">
      <c r="A329" s="14"/>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row>
    <row r="330" spans="1:49" x14ac:dyDescent="0.2">
      <c r="A330" s="14"/>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row>
    <row r="331" spans="1:49" x14ac:dyDescent="0.2">
      <c r="A331" s="14"/>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row>
    <row r="332" spans="1:49" x14ac:dyDescent="0.2">
      <c r="A332" s="14"/>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row>
    <row r="333" spans="1:49" x14ac:dyDescent="0.2">
      <c r="A333" s="14"/>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row>
    <row r="334" spans="1:49" x14ac:dyDescent="0.2">
      <c r="A334" s="14"/>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row>
    <row r="335" spans="1:49" x14ac:dyDescent="0.2">
      <c r="A335" s="14"/>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row>
    <row r="336" spans="1:49" x14ac:dyDescent="0.2">
      <c r="A336" s="14"/>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row>
    <row r="337" spans="1:49" x14ac:dyDescent="0.2">
      <c r="A337" s="14"/>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row>
    <row r="338" spans="1:49" x14ac:dyDescent="0.2">
      <c r="A338" s="14"/>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row>
    <row r="339" spans="1:49" x14ac:dyDescent="0.2">
      <c r="A339" s="14"/>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row>
    <row r="340" spans="1:49" x14ac:dyDescent="0.2">
      <c r="A340" s="14"/>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row>
    <row r="341" spans="1:49" x14ac:dyDescent="0.2">
      <c r="A341" s="14"/>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row>
    <row r="342" spans="1:49" x14ac:dyDescent="0.2">
      <c r="A342" s="14"/>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row>
    <row r="343" spans="1:49" x14ac:dyDescent="0.2">
      <c r="A343" s="14"/>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row>
    <row r="344" spans="1:49" x14ac:dyDescent="0.2">
      <c r="A344" s="14"/>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row>
    <row r="345" spans="1:49" x14ac:dyDescent="0.2">
      <c r="A345" s="14"/>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row>
    <row r="346" spans="1:49" x14ac:dyDescent="0.2">
      <c r="A346" s="14"/>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row>
    <row r="347" spans="1:49" x14ac:dyDescent="0.2">
      <c r="A347" s="14"/>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row>
    <row r="348" spans="1:49" x14ac:dyDescent="0.2">
      <c r="A348" s="14"/>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row>
    <row r="349" spans="1:49" x14ac:dyDescent="0.2">
      <c r="A349" s="14"/>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row>
    <row r="350" spans="1:49" x14ac:dyDescent="0.2">
      <c r="A350" s="14"/>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row>
    <row r="351" spans="1:49" x14ac:dyDescent="0.2">
      <c r="A351" s="14"/>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row>
    <row r="352" spans="1:49" x14ac:dyDescent="0.2">
      <c r="A352" s="14"/>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row>
    <row r="353" spans="1:49" x14ac:dyDescent="0.2">
      <c r="A353" s="14"/>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row>
    <row r="354" spans="1:49" x14ac:dyDescent="0.2">
      <c r="A354" s="14"/>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row>
    <row r="355" spans="1:49" x14ac:dyDescent="0.2">
      <c r="A355" s="14"/>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row>
    <row r="356" spans="1:49" x14ac:dyDescent="0.2">
      <c r="A356" s="14"/>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row>
    <row r="357" spans="1:49" x14ac:dyDescent="0.2">
      <c r="A357" s="14"/>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row>
    <row r="358" spans="1:49" x14ac:dyDescent="0.2">
      <c r="A358" s="14"/>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row>
    <row r="359" spans="1:49" x14ac:dyDescent="0.2">
      <c r="A359" s="14"/>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row>
    <row r="360" spans="1:49" x14ac:dyDescent="0.2">
      <c r="A360" s="14"/>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row>
    <row r="361" spans="1:49" x14ac:dyDescent="0.2">
      <c r="A361" s="14"/>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row>
    <row r="362" spans="1:49" x14ac:dyDescent="0.2">
      <c r="A362" s="14"/>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row>
    <row r="363" spans="1:49" x14ac:dyDescent="0.2">
      <c r="A363" s="14"/>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row>
    <row r="364" spans="1:49" x14ac:dyDescent="0.2">
      <c r="A364" s="14"/>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row>
    <row r="365" spans="1:49" x14ac:dyDescent="0.2">
      <c r="A365" s="14"/>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row>
    <row r="366" spans="1:49" x14ac:dyDescent="0.2">
      <c r="A366" s="14"/>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row>
    <row r="367" spans="1:49" x14ac:dyDescent="0.2">
      <c r="A367" s="14"/>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row>
    <row r="368" spans="1:49" x14ac:dyDescent="0.2">
      <c r="A368" s="14"/>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row>
    <row r="369" spans="1:49" x14ac:dyDescent="0.2">
      <c r="A369" s="14"/>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row>
    <row r="370" spans="1:49" x14ac:dyDescent="0.2">
      <c r="A370" s="14"/>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row>
    <row r="371" spans="1:49" x14ac:dyDescent="0.2">
      <c r="A371" s="14"/>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row>
    <row r="372" spans="1:49" x14ac:dyDescent="0.2">
      <c r="A372" s="14"/>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row>
    <row r="373" spans="1:49" x14ac:dyDescent="0.2">
      <c r="A373" s="14"/>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row>
    <row r="374" spans="1:49" x14ac:dyDescent="0.2">
      <c r="A374" s="14"/>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row>
    <row r="375" spans="1:49" x14ac:dyDescent="0.2">
      <c r="A375" s="14"/>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row>
    <row r="376" spans="1:49" x14ac:dyDescent="0.2">
      <c r="A376" s="14"/>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row>
    <row r="377" spans="1:49" x14ac:dyDescent="0.2">
      <c r="A377" s="14"/>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row>
    <row r="378" spans="1:49" x14ac:dyDescent="0.2">
      <c r="A378" s="14"/>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row>
    <row r="379" spans="1:49" x14ac:dyDescent="0.2">
      <c r="A379" s="14"/>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row>
    <row r="380" spans="1:49" x14ac:dyDescent="0.2">
      <c r="A380" s="14"/>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row>
    <row r="381" spans="1:49" x14ac:dyDescent="0.2">
      <c r="A381" s="14"/>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row>
    <row r="382" spans="1:49" x14ac:dyDescent="0.2">
      <c r="A382" s="14"/>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row>
    <row r="383" spans="1:49" x14ac:dyDescent="0.2">
      <c r="A383" s="14"/>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row>
    <row r="384" spans="1:49" x14ac:dyDescent="0.2">
      <c r="A384" s="14"/>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row>
    <row r="385" spans="1:49" x14ac:dyDescent="0.2">
      <c r="A385" s="14"/>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row>
    <row r="386" spans="1:49" x14ac:dyDescent="0.2">
      <c r="A386" s="14"/>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row>
    <row r="387" spans="1:49" x14ac:dyDescent="0.2">
      <c r="A387" s="14"/>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row>
    <row r="388" spans="1:49" x14ac:dyDescent="0.2">
      <c r="A388" s="14"/>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row>
    <row r="389" spans="1:49" x14ac:dyDescent="0.2">
      <c r="A389" s="14"/>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row>
    <row r="390" spans="1:49" x14ac:dyDescent="0.2">
      <c r="A390" s="14"/>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row>
    <row r="391" spans="1:49" x14ac:dyDescent="0.2">
      <c r="A391" s="14"/>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row>
    <row r="392" spans="1:49" x14ac:dyDescent="0.2">
      <c r="A392" s="14"/>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row>
    <row r="393" spans="1:49" x14ac:dyDescent="0.2">
      <c r="A393" s="14"/>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row>
    <row r="394" spans="1:49" x14ac:dyDescent="0.2">
      <c r="A394" s="14"/>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row>
    <row r="395" spans="1:49" x14ac:dyDescent="0.2">
      <c r="A395" s="14"/>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row>
    <row r="396" spans="1:49" x14ac:dyDescent="0.2">
      <c r="A396" s="14"/>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row>
    <row r="397" spans="1:49" x14ac:dyDescent="0.2">
      <c r="A397" s="14"/>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row>
    <row r="398" spans="1:49" x14ac:dyDescent="0.2">
      <c r="A398" s="14"/>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row>
    <row r="399" spans="1:49" x14ac:dyDescent="0.2">
      <c r="A399" s="14"/>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row>
    <row r="400" spans="1:49" x14ac:dyDescent="0.2">
      <c r="A400" s="14"/>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row>
    <row r="401" spans="1:49" x14ac:dyDescent="0.2">
      <c r="A401" s="14"/>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row>
    <row r="402" spans="1:49" x14ac:dyDescent="0.2">
      <c r="A402" s="14"/>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row>
    <row r="403" spans="1:49" x14ac:dyDescent="0.2">
      <c r="A403" s="14"/>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row>
    <row r="404" spans="1:49" x14ac:dyDescent="0.2">
      <c r="A404" s="14"/>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row>
    <row r="405" spans="1:49" x14ac:dyDescent="0.2">
      <c r="A405" s="14"/>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row>
    <row r="406" spans="1:49" x14ac:dyDescent="0.2">
      <c r="A406" s="14"/>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row>
    <row r="407" spans="1:49" x14ac:dyDescent="0.2">
      <c r="A407" s="14"/>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row>
    <row r="408" spans="1:49" x14ac:dyDescent="0.2">
      <c r="A408" s="14"/>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row>
    <row r="409" spans="1:49" x14ac:dyDescent="0.2">
      <c r="A409" s="14"/>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row>
    <row r="410" spans="1:49" x14ac:dyDescent="0.2">
      <c r="A410" s="14"/>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row>
    <row r="411" spans="1:49" x14ac:dyDescent="0.2">
      <c r="A411" s="14"/>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row>
    <row r="412" spans="1:49" x14ac:dyDescent="0.2">
      <c r="A412" s="14"/>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row>
    <row r="413" spans="1:49" x14ac:dyDescent="0.2">
      <c r="A413" s="14"/>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row>
    <row r="414" spans="1:49" x14ac:dyDescent="0.2">
      <c r="A414" s="14"/>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row>
    <row r="415" spans="1:49" x14ac:dyDescent="0.2">
      <c r="A415" s="14"/>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row>
    <row r="416" spans="1:49" x14ac:dyDescent="0.2">
      <c r="A416" s="14"/>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row>
    <row r="417" spans="1:49" x14ac:dyDescent="0.2">
      <c r="A417" s="14"/>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row>
    <row r="418" spans="1:49" x14ac:dyDescent="0.2">
      <c r="A418" s="14"/>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row>
    <row r="419" spans="1:49" x14ac:dyDescent="0.2">
      <c r="A419" s="14"/>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row>
    <row r="420" spans="1:49" x14ac:dyDescent="0.2">
      <c r="A420" s="14"/>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row>
    <row r="421" spans="1:49" x14ac:dyDescent="0.2">
      <c r="A421" s="14"/>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row>
    <row r="422" spans="1:49" x14ac:dyDescent="0.2">
      <c r="A422" s="14"/>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row>
    <row r="423" spans="1:49" x14ac:dyDescent="0.2">
      <c r="A423" s="14"/>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row>
    <row r="424" spans="1:49" x14ac:dyDescent="0.2">
      <c r="A424" s="14"/>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row>
    <row r="425" spans="1:49" x14ac:dyDescent="0.2">
      <c r="A425" s="14"/>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row>
    <row r="426" spans="1:49" x14ac:dyDescent="0.2">
      <c r="A426" s="14"/>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row>
    <row r="427" spans="1:49" x14ac:dyDescent="0.2">
      <c r="A427" s="14"/>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row>
    <row r="428" spans="1:49" x14ac:dyDescent="0.2">
      <c r="A428" s="14"/>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row>
    <row r="429" spans="1:49" x14ac:dyDescent="0.2">
      <c r="A429" s="14"/>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row>
    <row r="430" spans="1:49" x14ac:dyDescent="0.2">
      <c r="A430" s="14"/>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row>
    <row r="431" spans="1:49" x14ac:dyDescent="0.2">
      <c r="A431" s="14"/>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row>
    <row r="432" spans="1:49" x14ac:dyDescent="0.2">
      <c r="A432" s="14"/>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row>
    <row r="433" spans="1:49" x14ac:dyDescent="0.2">
      <c r="A433" s="14"/>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row>
    <row r="434" spans="1:49" x14ac:dyDescent="0.2">
      <c r="A434" s="14"/>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row>
    <row r="435" spans="1:49" x14ac:dyDescent="0.2">
      <c r="A435" s="14"/>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row>
    <row r="436" spans="1:49" x14ac:dyDescent="0.2">
      <c r="A436" s="14"/>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row>
    <row r="437" spans="1:49" x14ac:dyDescent="0.2">
      <c r="A437" s="14"/>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row>
    <row r="438" spans="1:49" x14ac:dyDescent="0.2">
      <c r="A438" s="14"/>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row>
    <row r="439" spans="1:49" x14ac:dyDescent="0.2">
      <c r="A439" s="14"/>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row>
    <row r="440" spans="1:49" x14ac:dyDescent="0.2">
      <c r="A440" s="14"/>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row>
    <row r="441" spans="1:49" x14ac:dyDescent="0.2">
      <c r="A441" s="14"/>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row>
    <row r="442" spans="1:49" x14ac:dyDescent="0.2">
      <c r="A442" s="14"/>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row>
    <row r="443" spans="1:49" x14ac:dyDescent="0.2">
      <c r="A443" s="14"/>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row>
    <row r="444" spans="1:49" x14ac:dyDescent="0.2">
      <c r="A444" s="14"/>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row>
    <row r="445" spans="1:49" x14ac:dyDescent="0.2">
      <c r="A445" s="14"/>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row>
    <row r="446" spans="1:49" x14ac:dyDescent="0.2">
      <c r="A446" s="14"/>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row>
    <row r="447" spans="1:49" x14ac:dyDescent="0.2">
      <c r="A447" s="14"/>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row>
    <row r="448" spans="1:49" x14ac:dyDescent="0.2">
      <c r="A448" s="14"/>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row>
    <row r="449" spans="1:49" x14ac:dyDescent="0.2">
      <c r="A449" s="14"/>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row>
    <row r="450" spans="1:49" x14ac:dyDescent="0.2">
      <c r="A450" s="14"/>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row>
    <row r="451" spans="1:49" x14ac:dyDescent="0.2">
      <c r="A451" s="14"/>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row>
    <row r="452" spans="1:49" x14ac:dyDescent="0.2">
      <c r="A452" s="14"/>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row>
    <row r="453" spans="1:49" x14ac:dyDescent="0.2">
      <c r="A453" s="14"/>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row>
    <row r="454" spans="1:49" x14ac:dyDescent="0.2">
      <c r="A454" s="14"/>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row>
    <row r="455" spans="1:49" x14ac:dyDescent="0.2">
      <c r="A455" s="14"/>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row>
    <row r="456" spans="1:49" x14ac:dyDescent="0.2">
      <c r="A456" s="14"/>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row>
    <row r="457" spans="1:49" x14ac:dyDescent="0.2">
      <c r="A457" s="14"/>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row>
    <row r="458" spans="1:49" x14ac:dyDescent="0.2">
      <c r="A458" s="14"/>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row>
    <row r="459" spans="1:49" x14ac:dyDescent="0.2">
      <c r="A459" s="14"/>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row>
    <row r="460" spans="1:49" x14ac:dyDescent="0.2">
      <c r="A460" s="14"/>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row>
    <row r="461" spans="1:49" x14ac:dyDescent="0.2">
      <c r="A461" s="14"/>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row>
    <row r="462" spans="1:49" x14ac:dyDescent="0.2">
      <c r="A462" s="14"/>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row>
    <row r="463" spans="1:49" x14ac:dyDescent="0.2">
      <c r="A463" s="14"/>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row>
    <row r="464" spans="1:49" x14ac:dyDescent="0.2">
      <c r="A464" s="14"/>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row>
    <row r="465" spans="1:49" x14ac:dyDescent="0.2">
      <c r="A465" s="14"/>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row>
    <row r="466" spans="1:49" x14ac:dyDescent="0.2">
      <c r="A466" s="14"/>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row>
    <row r="467" spans="1:49" x14ac:dyDescent="0.2">
      <c r="A467" s="14"/>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row>
    <row r="468" spans="1:49" x14ac:dyDescent="0.2">
      <c r="A468" s="14"/>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row>
    <row r="469" spans="1:49" x14ac:dyDescent="0.2">
      <c r="A469" s="14"/>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row>
    <row r="470" spans="1:49" x14ac:dyDescent="0.2">
      <c r="A470" s="14"/>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row>
    <row r="471" spans="1:49" x14ac:dyDescent="0.2">
      <c r="A471" s="14"/>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row>
    <row r="472" spans="1:49" x14ac:dyDescent="0.2">
      <c r="A472" s="14"/>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row>
    <row r="473" spans="1:49" x14ac:dyDescent="0.2">
      <c r="A473" s="14"/>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row>
    <row r="474" spans="1:49" x14ac:dyDescent="0.2">
      <c r="A474" s="14"/>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row>
    <row r="475" spans="1:49" x14ac:dyDescent="0.2">
      <c r="A475" s="14"/>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row>
    <row r="476" spans="1:49" x14ac:dyDescent="0.2">
      <c r="A476" s="14"/>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row>
    <row r="477" spans="1:49" x14ac:dyDescent="0.2">
      <c r="A477" s="14"/>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row>
    <row r="478" spans="1:49" x14ac:dyDescent="0.2">
      <c r="A478" s="14"/>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row>
    <row r="479" spans="1:49" x14ac:dyDescent="0.2">
      <c r="A479" s="14"/>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row>
    <row r="480" spans="1:49" x14ac:dyDescent="0.2">
      <c r="A480" s="14"/>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row>
    <row r="481" spans="1:49" x14ac:dyDescent="0.2">
      <c r="A481" s="14"/>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row>
    <row r="482" spans="1:49" x14ac:dyDescent="0.2">
      <c r="A482" s="14"/>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row>
    <row r="483" spans="1:49" x14ac:dyDescent="0.2">
      <c r="A483" s="14"/>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row>
    <row r="484" spans="1:49" x14ac:dyDescent="0.2">
      <c r="A484" s="14"/>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row>
    <row r="485" spans="1:49" x14ac:dyDescent="0.2">
      <c r="A485" s="14"/>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row>
    <row r="486" spans="1:49" x14ac:dyDescent="0.2">
      <c r="A486" s="14"/>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row>
    <row r="487" spans="1:49" x14ac:dyDescent="0.2">
      <c r="A487" s="14"/>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row>
    <row r="488" spans="1:49" x14ac:dyDescent="0.2">
      <c r="A488" s="14"/>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row>
    <row r="489" spans="1:49" x14ac:dyDescent="0.2">
      <c r="A489" s="14"/>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row>
    <row r="490" spans="1:49" x14ac:dyDescent="0.2">
      <c r="A490" s="14"/>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row>
    <row r="491" spans="1:49" x14ac:dyDescent="0.2">
      <c r="A491" s="14"/>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row>
    <row r="492" spans="1:49" x14ac:dyDescent="0.2">
      <c r="A492" s="14"/>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row>
    <row r="493" spans="1:49" x14ac:dyDescent="0.2">
      <c r="A493" s="14"/>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row>
    <row r="494" spans="1:49" x14ac:dyDescent="0.2">
      <c r="A494" s="14"/>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row>
    <row r="495" spans="1:49" x14ac:dyDescent="0.2">
      <c r="A495" s="14"/>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row>
    <row r="496" spans="1:49" x14ac:dyDescent="0.2">
      <c r="A496" s="14"/>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row>
    <row r="497" spans="1:49" x14ac:dyDescent="0.2">
      <c r="A497" s="14"/>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row>
    <row r="498" spans="1:49" x14ac:dyDescent="0.2">
      <c r="A498" s="14"/>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row>
    <row r="499" spans="1:49" x14ac:dyDescent="0.2">
      <c r="A499" s="14"/>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row>
    <row r="500" spans="1:49" x14ac:dyDescent="0.2">
      <c r="A500" s="14"/>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row>
    <row r="501" spans="1:49" x14ac:dyDescent="0.2">
      <c r="A501" s="14"/>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row>
    <row r="502" spans="1:49" x14ac:dyDescent="0.2">
      <c r="A502" s="14"/>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row>
    <row r="503" spans="1:49" x14ac:dyDescent="0.2">
      <c r="A503" s="14"/>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row>
    <row r="504" spans="1:49" x14ac:dyDescent="0.2">
      <c r="A504" s="14"/>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row>
    <row r="505" spans="1:49" x14ac:dyDescent="0.2">
      <c r="A505" s="14"/>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row>
    <row r="506" spans="1:49" x14ac:dyDescent="0.2">
      <c r="A506" s="14"/>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row>
    <row r="507" spans="1:49" x14ac:dyDescent="0.2">
      <c r="A507" s="14"/>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row>
    <row r="508" spans="1:49" x14ac:dyDescent="0.2">
      <c r="A508" s="14"/>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row>
    <row r="509" spans="1:49" x14ac:dyDescent="0.2">
      <c r="A509" s="14"/>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row>
    <row r="510" spans="1:49" x14ac:dyDescent="0.2">
      <c r="A510" s="14"/>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row>
    <row r="511" spans="1:49" x14ac:dyDescent="0.2">
      <c r="A511" s="14"/>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row>
    <row r="512" spans="1:49" x14ac:dyDescent="0.2">
      <c r="A512" s="14"/>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row>
    <row r="513" spans="1:49" x14ac:dyDescent="0.2">
      <c r="A513" s="14"/>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row>
    <row r="514" spans="1:49" x14ac:dyDescent="0.2">
      <c r="A514" s="14"/>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row>
    <row r="515" spans="1:49" x14ac:dyDescent="0.2">
      <c r="A515" s="14"/>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row>
    <row r="516" spans="1:49" x14ac:dyDescent="0.2">
      <c r="A516" s="14"/>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row>
    <row r="517" spans="1:49" x14ac:dyDescent="0.2">
      <c r="A517" s="14"/>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row>
    <row r="518" spans="1:49" x14ac:dyDescent="0.2">
      <c r="A518" s="14"/>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row>
    <row r="519" spans="1:49" x14ac:dyDescent="0.2">
      <c r="A519" s="14"/>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row>
    <row r="520" spans="1:49" x14ac:dyDescent="0.2">
      <c r="A520" s="14"/>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row>
    <row r="521" spans="1:49" x14ac:dyDescent="0.2">
      <c r="A521" s="14"/>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row>
    <row r="522" spans="1:49" x14ac:dyDescent="0.2">
      <c r="A522" s="14"/>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row>
    <row r="523" spans="1:49" x14ac:dyDescent="0.2">
      <c r="A523" s="14"/>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row>
    <row r="524" spans="1:49" x14ac:dyDescent="0.2">
      <c r="A524" s="14"/>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row>
    <row r="525" spans="1:49" x14ac:dyDescent="0.2">
      <c r="A525" s="14"/>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row>
    <row r="526" spans="1:49" x14ac:dyDescent="0.2">
      <c r="A526" s="14"/>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row>
    <row r="527" spans="1:49" x14ac:dyDescent="0.2">
      <c r="A527" s="14"/>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row>
    <row r="528" spans="1:49" x14ac:dyDescent="0.2">
      <c r="A528" s="14"/>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row>
    <row r="529" spans="1:49" x14ac:dyDescent="0.2">
      <c r="A529" s="14"/>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row>
    <row r="530" spans="1:49" x14ac:dyDescent="0.2">
      <c r="A530" s="14"/>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row>
    <row r="531" spans="1:49" x14ac:dyDescent="0.2">
      <c r="A531" s="14"/>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row>
    <row r="532" spans="1:49" x14ac:dyDescent="0.2">
      <c r="A532" s="14"/>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row>
    <row r="533" spans="1:49" x14ac:dyDescent="0.2">
      <c r="A533" s="14"/>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row>
    <row r="534" spans="1:49" x14ac:dyDescent="0.2">
      <c r="A534" s="14"/>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row>
    <row r="535" spans="1:49" x14ac:dyDescent="0.2">
      <c r="A535" s="14"/>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row>
    <row r="536" spans="1:49" x14ac:dyDescent="0.2">
      <c r="A536" s="14"/>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row>
    <row r="537" spans="1:49" x14ac:dyDescent="0.2">
      <c r="A537" s="14"/>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row>
    <row r="538" spans="1:49" x14ac:dyDescent="0.2">
      <c r="A538" s="14"/>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row>
    <row r="539" spans="1:49" x14ac:dyDescent="0.2">
      <c r="A539" s="14"/>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row>
    <row r="540" spans="1:49" x14ac:dyDescent="0.2">
      <c r="A540" s="14"/>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row>
    <row r="541" spans="1:49" x14ac:dyDescent="0.2">
      <c r="A541" s="14"/>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row>
    <row r="542" spans="1:49" x14ac:dyDescent="0.2">
      <c r="A542" s="14"/>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row>
    <row r="543" spans="1:49" x14ac:dyDescent="0.2">
      <c r="A543" s="14"/>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row>
    <row r="544" spans="1:49" x14ac:dyDescent="0.2">
      <c r="A544" s="14"/>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row>
    <row r="545" spans="1:49" x14ac:dyDescent="0.2">
      <c r="A545" s="14"/>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row>
    <row r="546" spans="1:49" x14ac:dyDescent="0.2">
      <c r="A546" s="14"/>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row>
    <row r="547" spans="1:49" x14ac:dyDescent="0.2">
      <c r="A547" s="14"/>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row>
    <row r="548" spans="1:49" x14ac:dyDescent="0.2">
      <c r="A548" s="14"/>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row>
    <row r="549" spans="1:49" x14ac:dyDescent="0.2">
      <c r="A549" s="14"/>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row>
    <row r="550" spans="1:49" x14ac:dyDescent="0.2">
      <c r="A550" s="14"/>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row>
    <row r="551" spans="1:49" x14ac:dyDescent="0.2">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row>
    <row r="552" spans="1:49" x14ac:dyDescent="0.2">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row>
    <row r="553" spans="1:49" x14ac:dyDescent="0.2">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row>
    <row r="554" spans="1:49" x14ac:dyDescent="0.2">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row>
    <row r="555" spans="1:49" x14ac:dyDescent="0.2">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row>
    <row r="556" spans="1:49" x14ac:dyDescent="0.2">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row>
    <row r="557" spans="1:49" x14ac:dyDescent="0.2">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row>
    <row r="558" spans="1:49" x14ac:dyDescent="0.2">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row>
    <row r="559" spans="1:49" x14ac:dyDescent="0.2">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row>
    <row r="560" spans="1:49" x14ac:dyDescent="0.2">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row>
    <row r="561" spans="2:49" x14ac:dyDescent="0.2">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row>
    <row r="562" spans="2:49" x14ac:dyDescent="0.2">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row>
    <row r="563" spans="2:49" x14ac:dyDescent="0.2">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row>
    <row r="564" spans="2:49" x14ac:dyDescent="0.2">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row>
    <row r="565" spans="2:49" x14ac:dyDescent="0.2">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row>
    <row r="566" spans="2:49" x14ac:dyDescent="0.2">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row>
    <row r="567" spans="2:49" x14ac:dyDescent="0.2">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row>
    <row r="568" spans="2:49" x14ac:dyDescent="0.2">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row>
    <row r="569" spans="2:49" x14ac:dyDescent="0.2">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row>
    <row r="570" spans="2:49" x14ac:dyDescent="0.2">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row>
    <row r="571" spans="2:49" x14ac:dyDescent="0.2">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row>
    <row r="572" spans="2:49" x14ac:dyDescent="0.2">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row>
    <row r="573" spans="2:49" x14ac:dyDescent="0.2">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row>
    <row r="574" spans="2:49" x14ac:dyDescent="0.2">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row>
    <row r="575" spans="2:49" x14ac:dyDescent="0.2">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row>
    <row r="576" spans="2:49" x14ac:dyDescent="0.2">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row>
    <row r="577" spans="2:49" x14ac:dyDescent="0.2">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row>
    <row r="578" spans="2:49" x14ac:dyDescent="0.2">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row>
    <row r="579" spans="2:49" x14ac:dyDescent="0.2">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row>
    <row r="580" spans="2:49" x14ac:dyDescent="0.2">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row>
    <row r="581" spans="2:49" x14ac:dyDescent="0.2">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row>
    <row r="582" spans="2:49" x14ac:dyDescent="0.2">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row>
    <row r="583" spans="2:49" x14ac:dyDescent="0.2">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row>
    <row r="584" spans="2:49" x14ac:dyDescent="0.2">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row>
    <row r="585" spans="2:49" x14ac:dyDescent="0.2">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row>
    <row r="586" spans="2:49" x14ac:dyDescent="0.2">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row>
    <row r="587" spans="2:49" x14ac:dyDescent="0.2">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row>
    <row r="588" spans="2:49" x14ac:dyDescent="0.2">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row>
    <row r="589" spans="2:49" x14ac:dyDescent="0.2">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row>
    <row r="590" spans="2:49" x14ac:dyDescent="0.2">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row>
    <row r="591" spans="2:49" x14ac:dyDescent="0.2">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row>
    <row r="592" spans="2:49" x14ac:dyDescent="0.2">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row>
    <row r="593" spans="2:49" x14ac:dyDescent="0.2">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row>
    <row r="594" spans="2:49" x14ac:dyDescent="0.2">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row>
    <row r="595" spans="2:49" x14ac:dyDescent="0.2">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row>
    <row r="596" spans="2:49" x14ac:dyDescent="0.2">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row>
    <row r="597" spans="2:49" x14ac:dyDescent="0.2">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row>
    <row r="598" spans="2:49" x14ac:dyDescent="0.2">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row>
    <row r="599" spans="2:49" x14ac:dyDescent="0.2">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row>
    <row r="600" spans="2:49" x14ac:dyDescent="0.2">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row>
    <row r="601" spans="2:49" x14ac:dyDescent="0.2">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row>
    <row r="602" spans="2:49" x14ac:dyDescent="0.2">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row>
    <row r="603" spans="2:49" x14ac:dyDescent="0.2">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row>
    <row r="604" spans="2:49" x14ac:dyDescent="0.2">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row>
    <row r="605" spans="2:49" x14ac:dyDescent="0.2">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row>
    <row r="606" spans="2:49" x14ac:dyDescent="0.2">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row>
    <row r="607" spans="2:49" x14ac:dyDescent="0.2">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row>
    <row r="608" spans="2:49" x14ac:dyDescent="0.2">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row>
    <row r="609" spans="2:49" x14ac:dyDescent="0.2">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row>
    <row r="610" spans="2:49" x14ac:dyDescent="0.2">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row>
    <row r="611" spans="2:49" x14ac:dyDescent="0.2">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row>
    <row r="612" spans="2:49" x14ac:dyDescent="0.2">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row>
    <row r="613" spans="2:49" x14ac:dyDescent="0.2">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row>
    <row r="614" spans="2:49" x14ac:dyDescent="0.2">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row>
    <row r="615" spans="2:49" x14ac:dyDescent="0.2">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row>
    <row r="616" spans="2:49" x14ac:dyDescent="0.2">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row>
    <row r="617" spans="2:49" x14ac:dyDescent="0.2">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row>
    <row r="618" spans="2:49" x14ac:dyDescent="0.2">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row>
    <row r="619" spans="2:49" x14ac:dyDescent="0.2">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row>
    <row r="620" spans="2:49" x14ac:dyDescent="0.2">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row>
    <row r="621" spans="2:49" x14ac:dyDescent="0.2">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row>
    <row r="622" spans="2:49" x14ac:dyDescent="0.2">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row>
    <row r="623" spans="2:49" x14ac:dyDescent="0.2">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row>
    <row r="624" spans="2:49" x14ac:dyDescent="0.2">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row>
    <row r="625" spans="2:49" x14ac:dyDescent="0.2">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row>
    <row r="626" spans="2:49" x14ac:dyDescent="0.2">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row>
    <row r="627" spans="2:49" x14ac:dyDescent="0.2">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row>
    <row r="628" spans="2:49" x14ac:dyDescent="0.2">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row>
    <row r="629" spans="2:49" x14ac:dyDescent="0.2">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row>
    <row r="630" spans="2:49" x14ac:dyDescent="0.2">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row>
    <row r="631" spans="2:49" x14ac:dyDescent="0.2">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row>
    <row r="632" spans="2:49" x14ac:dyDescent="0.2">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row>
    <row r="633" spans="2:49" x14ac:dyDescent="0.2">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row>
    <row r="634" spans="2:49" x14ac:dyDescent="0.2">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row>
    <row r="635" spans="2:49" x14ac:dyDescent="0.2">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row>
    <row r="636" spans="2:49" x14ac:dyDescent="0.2">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row>
    <row r="637" spans="2:49" x14ac:dyDescent="0.2">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row>
    <row r="638" spans="2:49" x14ac:dyDescent="0.2">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row>
    <row r="639" spans="2:49" x14ac:dyDescent="0.2">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row>
    <row r="640" spans="2:49" x14ac:dyDescent="0.2">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row>
    <row r="641" spans="2:49" x14ac:dyDescent="0.2">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row>
    <row r="642" spans="2:49" x14ac:dyDescent="0.2">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row>
    <row r="643" spans="2:49" x14ac:dyDescent="0.2">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row>
    <row r="644" spans="2:49" x14ac:dyDescent="0.2">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row>
    <row r="645" spans="2:49" x14ac:dyDescent="0.2">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row>
    <row r="646" spans="2:49" x14ac:dyDescent="0.2">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row>
    <row r="647" spans="2:49" x14ac:dyDescent="0.2">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row>
    <row r="648" spans="2:49" x14ac:dyDescent="0.2">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row>
    <row r="649" spans="2:49" x14ac:dyDescent="0.2">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row>
    <row r="650" spans="2:49" x14ac:dyDescent="0.2">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row>
    <row r="651" spans="2:49" x14ac:dyDescent="0.2">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row>
    <row r="652" spans="2:49" x14ac:dyDescent="0.2">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row>
    <row r="653" spans="2:49" x14ac:dyDescent="0.2">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row>
    <row r="654" spans="2:49" x14ac:dyDescent="0.2">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row>
    <row r="655" spans="2:49" x14ac:dyDescent="0.2">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row>
    <row r="656" spans="2:49" x14ac:dyDescent="0.2">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row>
    <row r="657" spans="2:49" x14ac:dyDescent="0.2">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row>
    <row r="658" spans="2:49" x14ac:dyDescent="0.2">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row>
    <row r="659" spans="2:49" x14ac:dyDescent="0.2">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row>
    <row r="660" spans="2:49" x14ac:dyDescent="0.2">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row>
    <row r="661" spans="2:49" x14ac:dyDescent="0.2">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row>
    <row r="662" spans="2:49" x14ac:dyDescent="0.2">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row>
    <row r="663" spans="2:49" x14ac:dyDescent="0.2">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row>
    <row r="664" spans="2:49" x14ac:dyDescent="0.2">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row>
    <row r="665" spans="2:49" x14ac:dyDescent="0.2">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row>
    <row r="666" spans="2:49" x14ac:dyDescent="0.2">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row>
    <row r="667" spans="2:49" x14ac:dyDescent="0.2">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row>
    <row r="668" spans="2:49" x14ac:dyDescent="0.2">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row>
    <row r="669" spans="2:49" x14ac:dyDescent="0.2">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row>
    <row r="670" spans="2:49" x14ac:dyDescent="0.2">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row>
    <row r="671" spans="2:49" x14ac:dyDescent="0.2">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row>
    <row r="672" spans="2:49" x14ac:dyDescent="0.2">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row>
    <row r="673" spans="2:49" x14ac:dyDescent="0.2">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row>
    <row r="674" spans="2:49" x14ac:dyDescent="0.2">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row>
    <row r="675" spans="2:49" x14ac:dyDescent="0.2">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row>
    <row r="676" spans="2:49" x14ac:dyDescent="0.2">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row>
    <row r="677" spans="2:49" x14ac:dyDescent="0.2">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row>
    <row r="678" spans="2:49" x14ac:dyDescent="0.2">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row>
    <row r="679" spans="2:49" x14ac:dyDescent="0.2">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row>
    <row r="680" spans="2:49" x14ac:dyDescent="0.2">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row>
    <row r="681" spans="2:49" x14ac:dyDescent="0.2">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row>
    <row r="682" spans="2:49" x14ac:dyDescent="0.2">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row>
    <row r="683" spans="2:49" x14ac:dyDescent="0.2">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row>
    <row r="684" spans="2:49" x14ac:dyDescent="0.2">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row>
    <row r="685" spans="2:49" x14ac:dyDescent="0.2">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row>
    <row r="686" spans="2:49" x14ac:dyDescent="0.2">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row>
    <row r="687" spans="2:49" x14ac:dyDescent="0.2">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row>
    <row r="688" spans="2:49" x14ac:dyDescent="0.2">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row>
    <row r="689" spans="2:49" x14ac:dyDescent="0.2">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row>
    <row r="690" spans="2:49" x14ac:dyDescent="0.2">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row>
    <row r="691" spans="2:49" x14ac:dyDescent="0.2">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row>
    <row r="692" spans="2:49" x14ac:dyDescent="0.2">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row>
    <row r="693" spans="2:49" x14ac:dyDescent="0.2">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row>
    <row r="694" spans="2:49" x14ac:dyDescent="0.2">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row>
    <row r="695" spans="2:49" x14ac:dyDescent="0.2">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row>
    <row r="696" spans="2:49" x14ac:dyDescent="0.2">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row>
    <row r="697" spans="2:49" x14ac:dyDescent="0.2">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row>
    <row r="698" spans="2:49" x14ac:dyDescent="0.2">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row>
    <row r="699" spans="2:49" x14ac:dyDescent="0.2">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row>
    <row r="700" spans="2:49" x14ac:dyDescent="0.2">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row>
    <row r="701" spans="2:49" x14ac:dyDescent="0.2">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row>
    <row r="702" spans="2:49" x14ac:dyDescent="0.2">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row>
    <row r="703" spans="2:49" x14ac:dyDescent="0.2">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row>
    <row r="704" spans="2:49" x14ac:dyDescent="0.2">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row>
    <row r="705" spans="2:49" x14ac:dyDescent="0.2">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row>
    <row r="706" spans="2:49" x14ac:dyDescent="0.2">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row>
    <row r="707" spans="2:49" x14ac:dyDescent="0.2">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row>
    <row r="708" spans="2:49" x14ac:dyDescent="0.2">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row>
    <row r="709" spans="2:49" x14ac:dyDescent="0.2">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row>
    <row r="710" spans="2:49" x14ac:dyDescent="0.2">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row>
    <row r="711" spans="2:49" x14ac:dyDescent="0.2">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row>
    <row r="712" spans="2:49" x14ac:dyDescent="0.2">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row>
    <row r="713" spans="2:49" x14ac:dyDescent="0.2">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row>
    <row r="714" spans="2:49" x14ac:dyDescent="0.2">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row>
    <row r="715" spans="2:49" x14ac:dyDescent="0.2">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row>
    <row r="716" spans="2:49" x14ac:dyDescent="0.2">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row>
    <row r="717" spans="2:49" x14ac:dyDescent="0.2">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row>
    <row r="718" spans="2:49" x14ac:dyDescent="0.2">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row>
    <row r="719" spans="2:49" x14ac:dyDescent="0.2">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row>
    <row r="720" spans="2:49" x14ac:dyDescent="0.2">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row>
    <row r="721" spans="2:49" x14ac:dyDescent="0.2">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row>
    <row r="722" spans="2:49" x14ac:dyDescent="0.2">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row>
    <row r="723" spans="2:49" x14ac:dyDescent="0.2">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row>
    <row r="724" spans="2:49" x14ac:dyDescent="0.2">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row>
    <row r="725" spans="2:49" x14ac:dyDescent="0.2">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row>
    <row r="726" spans="2:49" x14ac:dyDescent="0.2">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row>
    <row r="727" spans="2:49" x14ac:dyDescent="0.2">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row>
    <row r="728" spans="2:49" x14ac:dyDescent="0.2">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row>
    <row r="729" spans="2:49" x14ac:dyDescent="0.2">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row>
    <row r="730" spans="2:49" x14ac:dyDescent="0.2">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row>
    <row r="731" spans="2:49" x14ac:dyDescent="0.2">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row>
    <row r="732" spans="2:49" x14ac:dyDescent="0.2">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row>
    <row r="733" spans="2:49" x14ac:dyDescent="0.2">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row>
    <row r="734" spans="2:49" x14ac:dyDescent="0.2">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row>
    <row r="735" spans="2:49" x14ac:dyDescent="0.2">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row>
    <row r="736" spans="2:49" x14ac:dyDescent="0.2">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row>
    <row r="737" spans="8:49" x14ac:dyDescent="0.2">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row>
    <row r="738" spans="8:49" x14ac:dyDescent="0.2">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row>
    <row r="739" spans="8:49" x14ac:dyDescent="0.2">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row>
    <row r="740" spans="8:49" x14ac:dyDescent="0.2">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row>
    <row r="741" spans="8:49" x14ac:dyDescent="0.2">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row>
    <row r="742" spans="8:49" x14ac:dyDescent="0.2">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row>
    <row r="743" spans="8:49" x14ac:dyDescent="0.2">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row>
    <row r="744" spans="8:49" x14ac:dyDescent="0.2">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row>
    <row r="745" spans="8:49" x14ac:dyDescent="0.2">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row>
    <row r="746" spans="8:49" x14ac:dyDescent="0.2">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row>
    <row r="747" spans="8:49" x14ac:dyDescent="0.2">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row>
    <row r="748" spans="8:49" x14ac:dyDescent="0.2">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row>
    <row r="749" spans="8:49" x14ac:dyDescent="0.2">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row>
    <row r="750" spans="8:49" x14ac:dyDescent="0.2">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row>
    <row r="751" spans="8:49" x14ac:dyDescent="0.2">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row>
    <row r="752" spans="8:49" x14ac:dyDescent="0.2">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row>
    <row r="753" spans="8:49" x14ac:dyDescent="0.2">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row>
    <row r="754" spans="8:49" x14ac:dyDescent="0.2">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row>
    <row r="755" spans="8:49" x14ac:dyDescent="0.2">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row>
    <row r="756" spans="8:49" x14ac:dyDescent="0.2">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row>
    <row r="757" spans="8:49" x14ac:dyDescent="0.2">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row>
    <row r="758" spans="8:49" x14ac:dyDescent="0.2">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row>
    <row r="759" spans="8:49" x14ac:dyDescent="0.2">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row>
    <row r="760" spans="8:49" x14ac:dyDescent="0.2">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row>
    <row r="761" spans="8:49" x14ac:dyDescent="0.2">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row>
    <row r="762" spans="8:49" x14ac:dyDescent="0.2">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row>
    <row r="763" spans="8:49" x14ac:dyDescent="0.2">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row>
    <row r="764" spans="8:49" x14ac:dyDescent="0.2">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row>
    <row r="765" spans="8:49" x14ac:dyDescent="0.2">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row>
    <row r="766" spans="8:49" x14ac:dyDescent="0.2">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row>
    <row r="767" spans="8:49" x14ac:dyDescent="0.2">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row>
    <row r="768" spans="8:49" x14ac:dyDescent="0.2">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row>
    <row r="769" spans="8:49" x14ac:dyDescent="0.2">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row>
    <row r="770" spans="8:49" x14ac:dyDescent="0.2">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row>
    <row r="771" spans="8:49" x14ac:dyDescent="0.2">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row>
    <row r="772" spans="8:49" x14ac:dyDescent="0.2">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row>
    <row r="773" spans="8:49" x14ac:dyDescent="0.2">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row>
    <row r="774" spans="8:49" x14ac:dyDescent="0.2">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row>
    <row r="775" spans="8:49" x14ac:dyDescent="0.2">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row>
    <row r="776" spans="8:49" x14ac:dyDescent="0.2">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row>
    <row r="777" spans="8:49" x14ac:dyDescent="0.2">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row>
    <row r="778" spans="8:49" x14ac:dyDescent="0.2">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row>
    <row r="779" spans="8:49" x14ac:dyDescent="0.2">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row>
    <row r="780" spans="8:49" x14ac:dyDescent="0.2">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row>
    <row r="781" spans="8:49" x14ac:dyDescent="0.2">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row>
    <row r="782" spans="8:49" x14ac:dyDescent="0.2">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row>
    <row r="783" spans="8:49" x14ac:dyDescent="0.2">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row>
    <row r="784" spans="8:49" x14ac:dyDescent="0.2">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row>
    <row r="785" spans="8:49" x14ac:dyDescent="0.2">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row>
    <row r="786" spans="8:49" x14ac:dyDescent="0.2">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row>
    <row r="787" spans="8:49" x14ac:dyDescent="0.2">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row>
    <row r="788" spans="8:49" x14ac:dyDescent="0.2">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row>
    <row r="789" spans="8:49" x14ac:dyDescent="0.2">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row>
    <row r="790" spans="8:49" x14ac:dyDescent="0.2">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row>
    <row r="791" spans="8:49" x14ac:dyDescent="0.2">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row>
    <row r="792" spans="8:49" x14ac:dyDescent="0.2">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row>
    <row r="793" spans="8:49" x14ac:dyDescent="0.2">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row>
    <row r="794" spans="8:49" x14ac:dyDescent="0.2">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row>
    <row r="795" spans="8:49" x14ac:dyDescent="0.2">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row>
    <row r="796" spans="8:49" x14ac:dyDescent="0.2">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row>
    <row r="797" spans="8:49" x14ac:dyDescent="0.2">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row>
    <row r="798" spans="8:49" x14ac:dyDescent="0.2">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row>
    <row r="799" spans="8:49" x14ac:dyDescent="0.2">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row>
    <row r="800" spans="8:49" x14ac:dyDescent="0.2">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row>
    <row r="801" spans="8:49" x14ac:dyDescent="0.2">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row>
    <row r="802" spans="8:49" x14ac:dyDescent="0.2">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row>
    <row r="803" spans="8:49" x14ac:dyDescent="0.2">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row>
    <row r="804" spans="8:49" x14ac:dyDescent="0.2">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row>
    <row r="805" spans="8:49" x14ac:dyDescent="0.2">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row>
    <row r="806" spans="8:49" x14ac:dyDescent="0.2">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row>
    <row r="807" spans="8:49" x14ac:dyDescent="0.2">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row>
    <row r="808" spans="8:49" x14ac:dyDescent="0.2">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row>
    <row r="809" spans="8:49" x14ac:dyDescent="0.2">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row>
    <row r="810" spans="8:49" x14ac:dyDescent="0.2">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row>
    <row r="811" spans="8:49" x14ac:dyDescent="0.2">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row>
    <row r="812" spans="8:49" x14ac:dyDescent="0.2">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row>
    <row r="813" spans="8:49" x14ac:dyDescent="0.2">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row>
    <row r="814" spans="8:49" x14ac:dyDescent="0.2">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row>
    <row r="815" spans="8:49" x14ac:dyDescent="0.2">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row>
    <row r="816" spans="8:49" x14ac:dyDescent="0.2">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row>
    <row r="817" spans="8:49" x14ac:dyDescent="0.2">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row>
    <row r="818" spans="8:49" x14ac:dyDescent="0.2">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row>
    <row r="819" spans="8:49" x14ac:dyDescent="0.2">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row>
    <row r="820" spans="8:49" x14ac:dyDescent="0.2">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row>
    <row r="821" spans="8:49" x14ac:dyDescent="0.2">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row>
    <row r="822" spans="8:49" x14ac:dyDescent="0.2">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row>
    <row r="823" spans="8:49" x14ac:dyDescent="0.2">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row>
    <row r="824" spans="8:49" x14ac:dyDescent="0.2">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row>
    <row r="825" spans="8:49" x14ac:dyDescent="0.2">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row>
    <row r="826" spans="8:49" x14ac:dyDescent="0.2">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row>
    <row r="827" spans="8:49" x14ac:dyDescent="0.2">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row>
    <row r="828" spans="8:49" x14ac:dyDescent="0.2">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row>
    <row r="829" spans="8:49" x14ac:dyDescent="0.2">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row>
    <row r="830" spans="8:49" x14ac:dyDescent="0.2">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row>
    <row r="831" spans="8:49" x14ac:dyDescent="0.2">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row>
    <row r="832" spans="8:49" x14ac:dyDescent="0.2">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row>
    <row r="833" spans="8:49" x14ac:dyDescent="0.2">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row>
    <row r="834" spans="8:49" x14ac:dyDescent="0.2">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row>
    <row r="835" spans="8:49" x14ac:dyDescent="0.2">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row>
    <row r="836" spans="8:49" x14ac:dyDescent="0.2">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row>
    <row r="837" spans="8:49" x14ac:dyDescent="0.2">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row>
    <row r="838" spans="8:49" x14ac:dyDescent="0.2">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row>
    <row r="839" spans="8:49" x14ac:dyDescent="0.2">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row>
    <row r="840" spans="8:49" x14ac:dyDescent="0.2">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row>
    <row r="841" spans="8:49" x14ac:dyDescent="0.2">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row>
    <row r="842" spans="8:49" x14ac:dyDescent="0.2">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row>
    <row r="843" spans="8:49" x14ac:dyDescent="0.2">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row>
    <row r="844" spans="8:49" x14ac:dyDescent="0.2">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row>
    <row r="845" spans="8:49" x14ac:dyDescent="0.2">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row>
    <row r="846" spans="8:49" x14ac:dyDescent="0.2">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row>
    <row r="847" spans="8:49" x14ac:dyDescent="0.2">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row>
    <row r="848" spans="8:49" x14ac:dyDescent="0.2">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row>
    <row r="849" spans="8:49" x14ac:dyDescent="0.2">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row>
    <row r="850" spans="8:49" x14ac:dyDescent="0.2">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row>
    <row r="851" spans="8:49" x14ac:dyDescent="0.2">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row>
    <row r="852" spans="8:49" x14ac:dyDescent="0.2">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row>
    <row r="853" spans="8:49" x14ac:dyDescent="0.2">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row>
    <row r="854" spans="8:49" x14ac:dyDescent="0.2">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row>
    <row r="855" spans="8:49" x14ac:dyDescent="0.2">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row>
    <row r="856" spans="8:49" x14ac:dyDescent="0.2">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row>
    <row r="857" spans="8:49" x14ac:dyDescent="0.2">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row>
    <row r="858" spans="8:49" x14ac:dyDescent="0.2">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row>
    <row r="859" spans="8:49" x14ac:dyDescent="0.2">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row>
    <row r="860" spans="8:49" x14ac:dyDescent="0.2">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row>
    <row r="861" spans="8:49" x14ac:dyDescent="0.2">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row>
    <row r="862" spans="8:49" x14ac:dyDescent="0.2">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row>
    <row r="863" spans="8:49" x14ac:dyDescent="0.2">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row>
    <row r="864" spans="8:49" x14ac:dyDescent="0.2">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row>
    <row r="865" spans="8:49" x14ac:dyDescent="0.2">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row>
    <row r="866" spans="8:49" x14ac:dyDescent="0.2">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row>
    <row r="867" spans="8:49" x14ac:dyDescent="0.2">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row>
    <row r="868" spans="8:49" x14ac:dyDescent="0.2">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row>
    <row r="869" spans="8:49" x14ac:dyDescent="0.2">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row>
  </sheetData>
  <mergeCells count="1">
    <mergeCell ref="B21:E26"/>
  </mergeCells>
  <phoneticPr fontId="28" type="noConversion"/>
  <dataValidations count="1">
    <dataValidation type="list" allowBlank="1" showInputMessage="1" showErrorMessage="1" sqref="E18" xr:uid="{00000000-0002-0000-0300-000000000000}">
      <formula1>$C$34:$C$38</formula1>
    </dataValidation>
  </dataValidations>
  <pageMargins left="0.70866141732283472" right="0.70866141732283472" top="0.78740157480314965" bottom="0.78740157480314965" header="0.31496062992125984" footer="0.31496062992125984"/>
  <pageSetup paperSize="9" scale="77" orientation="portrait"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8">
    <pageSetUpPr fitToPage="1"/>
  </sheetPr>
  <dimension ref="A1:T684"/>
  <sheetViews>
    <sheetView topLeftCell="B10" zoomScaleNormal="100" workbookViewId="0">
      <selection activeCell="B26" sqref="B26:I31"/>
    </sheetView>
  </sheetViews>
  <sheetFormatPr defaultColWidth="9.140625" defaultRowHeight="12.75" x14ac:dyDescent="0.2"/>
  <cols>
    <col min="1" max="1" width="4.140625" style="1" customWidth="1"/>
    <col min="2" max="2" width="6.140625" style="1" customWidth="1"/>
    <col min="3" max="4" width="34.42578125" style="2" customWidth="1"/>
    <col min="5" max="5" width="17.42578125" style="1" customWidth="1"/>
    <col min="6" max="6" width="20.42578125" style="1" customWidth="1"/>
    <col min="7" max="7" width="13.140625" style="1" customWidth="1"/>
    <col min="8" max="8" width="88.140625" style="1" customWidth="1"/>
    <col min="9" max="9" width="29.7109375" style="1" customWidth="1"/>
    <col min="10" max="10" width="44.85546875" style="1" customWidth="1"/>
    <col min="11" max="16384" width="9.140625" style="1"/>
  </cols>
  <sheetData>
    <row r="1" spans="1:20" s="14" customFormat="1" x14ac:dyDescent="0.2">
      <c r="C1" s="67"/>
      <c r="D1" s="67"/>
    </row>
    <row r="2" spans="1:20" s="14" customFormat="1" ht="18.75" x14ac:dyDescent="0.2">
      <c r="B2" s="15" t="s">
        <v>86</v>
      </c>
      <c r="C2" s="67"/>
      <c r="D2" s="67"/>
    </row>
    <row r="3" spans="1:20" s="14" customFormat="1" ht="6" customHeight="1" x14ac:dyDescent="0.2">
      <c r="B3" s="15"/>
      <c r="C3" s="67"/>
      <c r="D3" s="67"/>
    </row>
    <row r="4" spans="1:20" s="14" customFormat="1" ht="20.25" customHeight="1" x14ac:dyDescent="0.2">
      <c r="B4" s="36" t="str">
        <f>"Projektová žádost: "&amp;'Id. žádosti'!C4</f>
        <v xml:space="preserve">Projektová žádost: </v>
      </c>
      <c r="C4" s="15"/>
      <c r="D4" s="15"/>
    </row>
    <row r="5" spans="1:20" s="13" customFormat="1" ht="8.25" customHeight="1" thickBot="1" x14ac:dyDescent="0.25">
      <c r="A5" s="14"/>
      <c r="C5" s="66"/>
      <c r="D5" s="66"/>
      <c r="J5" s="14"/>
      <c r="K5" s="14"/>
      <c r="L5" s="14"/>
      <c r="M5" s="14"/>
      <c r="N5" s="14"/>
      <c r="O5" s="14"/>
      <c r="P5" s="14"/>
      <c r="Q5" s="14"/>
      <c r="R5" s="14"/>
      <c r="S5" s="14"/>
      <c r="T5" s="14"/>
    </row>
    <row r="6" spans="1:20" s="2" customFormat="1" ht="26.25" thickBot="1" x14ac:dyDescent="0.25">
      <c r="A6" s="14"/>
      <c r="B6" s="145" t="s">
        <v>43</v>
      </c>
      <c r="C6" s="146" t="s">
        <v>44</v>
      </c>
      <c r="D6" s="150" t="s">
        <v>87</v>
      </c>
      <c r="E6" s="131" t="s">
        <v>45</v>
      </c>
      <c r="F6" s="131" t="s">
        <v>88</v>
      </c>
      <c r="G6" s="131" t="s">
        <v>89</v>
      </c>
      <c r="H6" s="144" t="s">
        <v>90</v>
      </c>
      <c r="I6" s="12" t="s">
        <v>91</v>
      </c>
      <c r="J6" s="14"/>
      <c r="K6" s="14"/>
      <c r="L6" s="14"/>
      <c r="M6" s="14"/>
      <c r="N6" s="14"/>
      <c r="O6" s="14"/>
      <c r="P6" s="14"/>
      <c r="Q6" s="14"/>
      <c r="R6" s="14"/>
      <c r="S6" s="14"/>
      <c r="T6" s="14"/>
    </row>
    <row r="7" spans="1:20" ht="57.75" customHeight="1" x14ac:dyDescent="0.2">
      <c r="A7" s="14"/>
      <c r="B7" s="38" t="s">
        <v>92</v>
      </c>
      <c r="C7" s="39" t="s">
        <v>93</v>
      </c>
      <c r="D7" s="151" t="str">
        <f>IFERROR(HLOOKUP('Id. žádosti'!C6,indikátory!B3:J4,2,FALSE),"")</f>
        <v>Priorita 3 - FS: Udržitelná městská mobilita (a alternativní paliva)</v>
      </c>
      <c r="E7" s="128"/>
      <c r="F7" s="29" t="s">
        <v>94</v>
      </c>
      <c r="G7" s="30" t="s">
        <v>95</v>
      </c>
      <c r="H7" s="107" t="s">
        <v>96</v>
      </c>
      <c r="I7" s="37" t="s">
        <v>97</v>
      </c>
      <c r="J7" s="16"/>
      <c r="K7" s="14"/>
      <c r="L7" s="14"/>
      <c r="M7" s="14"/>
      <c r="N7" s="14"/>
      <c r="O7" s="14"/>
      <c r="P7" s="14"/>
      <c r="Q7" s="14"/>
      <c r="R7" s="14"/>
      <c r="S7" s="14"/>
      <c r="T7" s="14"/>
    </row>
    <row r="8" spans="1:20" ht="57.75" customHeight="1" x14ac:dyDescent="0.2">
      <c r="A8" s="14"/>
      <c r="B8" s="22" t="s">
        <v>98</v>
      </c>
      <c r="C8" s="20" t="s">
        <v>99</v>
      </c>
      <c r="D8" s="152" t="str">
        <f>'Id. žádosti'!C6</f>
        <v>Infrastruktura pro alternativní paliva</v>
      </c>
      <c r="E8" s="124"/>
      <c r="F8" s="31" t="s">
        <v>94</v>
      </c>
      <c r="G8" s="21" t="s">
        <v>95</v>
      </c>
      <c r="H8" s="106" t="s">
        <v>100</v>
      </c>
      <c r="I8" s="45" t="s">
        <v>97</v>
      </c>
      <c r="J8" s="16"/>
      <c r="K8" s="14"/>
      <c r="L8" s="14"/>
      <c r="M8" s="14"/>
      <c r="N8" s="14"/>
      <c r="O8" s="14"/>
      <c r="P8" s="14"/>
      <c r="Q8" s="14"/>
      <c r="R8" s="14"/>
      <c r="S8" s="14"/>
      <c r="T8" s="14"/>
    </row>
    <row r="9" spans="1:20" ht="35.1" customHeight="1" x14ac:dyDescent="0.2">
      <c r="A9" s="14"/>
      <c r="B9" s="337" t="s">
        <v>101</v>
      </c>
      <c r="C9" s="334" t="s">
        <v>102</v>
      </c>
      <c r="D9" s="181" t="str">
        <f>IFERROR(HLOOKUP('Id. žádosti'!$C$6,indikátory!$B$3:$J$12,8,FALSE),"")</f>
        <v>Kapacita zařízení určených k nabíjení vozidel</v>
      </c>
      <c r="E9" s="124"/>
      <c r="F9" s="346" t="s">
        <v>94</v>
      </c>
      <c r="G9" s="345" t="s">
        <v>95</v>
      </c>
      <c r="H9" s="343" t="s">
        <v>103</v>
      </c>
      <c r="I9" s="331" t="s">
        <v>97</v>
      </c>
      <c r="J9" s="16"/>
      <c r="K9" s="14"/>
      <c r="L9" s="14"/>
      <c r="M9" s="14"/>
      <c r="N9" s="14"/>
      <c r="O9" s="14"/>
      <c r="P9" s="14"/>
      <c r="Q9" s="14"/>
      <c r="R9" s="14"/>
      <c r="S9" s="14"/>
      <c r="T9" s="14"/>
    </row>
    <row r="10" spans="1:20" ht="35.1" customHeight="1" x14ac:dyDescent="0.2">
      <c r="A10" s="14"/>
      <c r="B10" s="338"/>
      <c r="C10" s="335"/>
      <c r="D10" s="182" t="str">
        <f>IFERROR(HLOOKUP('Id. žádosti'!$C$6,indikátory!$B$3:$J$12,9,FALSE),"")</f>
        <v>Výkon plnicích stanic</v>
      </c>
      <c r="E10" s="124"/>
      <c r="F10" s="347"/>
      <c r="G10" s="344"/>
      <c r="H10" s="344"/>
      <c r="I10" s="332"/>
      <c r="J10" s="16"/>
      <c r="K10" s="14"/>
      <c r="L10" s="14"/>
      <c r="M10" s="14"/>
      <c r="N10" s="14"/>
      <c r="O10" s="14"/>
      <c r="P10" s="14"/>
      <c r="Q10" s="14"/>
      <c r="R10" s="14"/>
      <c r="S10" s="14"/>
      <c r="T10" s="14"/>
    </row>
    <row r="11" spans="1:20" ht="35.1" customHeight="1" x14ac:dyDescent="0.2">
      <c r="A11" s="14"/>
      <c r="B11" s="338"/>
      <c r="C11" s="335"/>
      <c r="D11" s="182">
        <f>IFERROR(HLOOKUP('Id. žádosti'!$C$6,indikátory!$B$3:$J$12,10,FALSE),"")</f>
        <v>0</v>
      </c>
      <c r="E11" s="124"/>
      <c r="F11" s="347"/>
      <c r="G11" s="344"/>
      <c r="H11" s="344"/>
      <c r="I11" s="332"/>
      <c r="J11" s="16"/>
      <c r="K11" s="14"/>
      <c r="L11" s="14"/>
      <c r="M11" s="14"/>
      <c r="N11" s="14"/>
      <c r="O11" s="14"/>
      <c r="P11" s="14"/>
      <c r="Q11" s="14"/>
      <c r="R11" s="14"/>
      <c r="S11" s="14"/>
      <c r="T11" s="14"/>
    </row>
    <row r="12" spans="1:20" ht="35.1" customHeight="1" x14ac:dyDescent="0.2">
      <c r="A12" s="14"/>
      <c r="B12" s="338"/>
      <c r="C12" s="335"/>
      <c r="D12" s="182" t="str">
        <f>IFERROR(HLOOKUP('Id. žádosti'!$C$6,indikátory!$B$3:$J$12,11,FALSE),"")</f>
        <v/>
      </c>
      <c r="E12" s="124"/>
      <c r="F12" s="347"/>
      <c r="G12" s="344"/>
      <c r="H12" s="344"/>
      <c r="I12" s="332"/>
      <c r="J12" s="16"/>
      <c r="K12" s="14"/>
      <c r="L12" s="14"/>
      <c r="M12" s="14"/>
      <c r="N12" s="14"/>
      <c r="O12" s="14"/>
      <c r="P12" s="14"/>
      <c r="Q12" s="14"/>
      <c r="R12" s="14"/>
      <c r="S12" s="14"/>
      <c r="T12" s="14"/>
    </row>
    <row r="13" spans="1:20" ht="35.1" customHeight="1" x14ac:dyDescent="0.2">
      <c r="A13" s="14"/>
      <c r="B13" s="339"/>
      <c r="C13" s="336"/>
      <c r="D13" s="182" t="str">
        <f>IFERROR(HLOOKUP('Id. žádosti'!$C$6,indikátory!$B$3:$J$12,12,FALSE),"")</f>
        <v/>
      </c>
      <c r="E13" s="124"/>
      <c r="F13" s="348"/>
      <c r="G13" s="344"/>
      <c r="H13" s="344"/>
      <c r="I13" s="332"/>
      <c r="J13" s="123" t="s">
        <v>104</v>
      </c>
      <c r="K13" s="14"/>
      <c r="L13" s="14"/>
      <c r="M13" s="14"/>
      <c r="N13" s="14"/>
      <c r="O13" s="14"/>
      <c r="P13" s="14"/>
      <c r="Q13" s="14"/>
      <c r="R13" s="14"/>
      <c r="S13" s="14"/>
      <c r="T13" s="14"/>
    </row>
    <row r="14" spans="1:20" ht="35.1" customHeight="1" x14ac:dyDescent="0.2">
      <c r="A14" s="14"/>
      <c r="B14" s="337" t="s">
        <v>105</v>
      </c>
      <c r="C14" s="334" t="s">
        <v>106</v>
      </c>
      <c r="D14" s="181" t="str">
        <f>IFERROR(HLOOKUP('Id. žádosti'!$C$6,indikátory!$B$3:$J$12,3,FALSE),"")</f>
        <v>Infrastruktura pro alternativní paliva (plnicí/dobíjecí stanice)</v>
      </c>
      <c r="E14" s="129"/>
      <c r="F14" s="340" t="s">
        <v>94</v>
      </c>
      <c r="G14" s="330" t="s">
        <v>95</v>
      </c>
      <c r="H14" s="327" t="s">
        <v>107</v>
      </c>
      <c r="I14" s="332"/>
      <c r="J14" s="16"/>
      <c r="K14" s="14"/>
      <c r="L14" s="14"/>
      <c r="M14" s="14"/>
      <c r="N14" s="14"/>
      <c r="O14" s="14"/>
      <c r="P14" s="14"/>
      <c r="Q14" s="14"/>
      <c r="R14" s="14"/>
      <c r="S14" s="14"/>
      <c r="T14" s="14"/>
    </row>
    <row r="15" spans="1:20" ht="35.1" customHeight="1" x14ac:dyDescent="0.2">
      <c r="A15" s="14"/>
      <c r="B15" s="338"/>
      <c r="C15" s="335"/>
      <c r="D15" s="181">
        <f>IFERROR(HLOOKUP('Id. žádosti'!$C$6,indikátory!$B$3:$J$12,4,FALSE),"")</f>
        <v>0</v>
      </c>
      <c r="E15" s="129"/>
      <c r="F15" s="341"/>
      <c r="G15" s="328"/>
      <c r="H15" s="328"/>
      <c r="I15" s="332"/>
      <c r="J15" s="16"/>
      <c r="K15" s="14"/>
      <c r="L15" s="14"/>
      <c r="M15" s="14"/>
      <c r="N15" s="14"/>
      <c r="O15" s="14"/>
      <c r="P15" s="14"/>
      <c r="Q15" s="14"/>
      <c r="R15" s="14"/>
      <c r="S15" s="14"/>
      <c r="T15" s="14"/>
    </row>
    <row r="16" spans="1:20" ht="35.1" customHeight="1" x14ac:dyDescent="0.2">
      <c r="A16" s="14"/>
      <c r="B16" s="338"/>
      <c r="C16" s="335"/>
      <c r="D16" s="181">
        <f>IFERROR(HLOOKUP('Id. žádosti'!$C$6,indikátory!$B$3:$J$12,5,FALSE),"")</f>
        <v>0</v>
      </c>
      <c r="E16" s="129"/>
      <c r="F16" s="341"/>
      <c r="G16" s="328"/>
      <c r="H16" s="328"/>
      <c r="I16" s="332"/>
      <c r="J16" s="16"/>
      <c r="K16" s="14"/>
      <c r="L16" s="14"/>
      <c r="M16" s="14"/>
      <c r="N16" s="14"/>
      <c r="O16" s="14"/>
      <c r="P16" s="14"/>
      <c r="Q16" s="14"/>
      <c r="R16" s="14"/>
      <c r="S16" s="14"/>
      <c r="T16" s="14"/>
    </row>
    <row r="17" spans="1:20" ht="35.1" customHeight="1" x14ac:dyDescent="0.2">
      <c r="A17" s="14"/>
      <c r="B17" s="338"/>
      <c r="C17" s="335"/>
      <c r="D17" s="181">
        <f>IFERROR(HLOOKUP('Id. žádosti'!$C$6,indikátory!$B$3:$J$12,6,FALSE),"")</f>
        <v>0</v>
      </c>
      <c r="E17" s="129"/>
      <c r="F17" s="341"/>
      <c r="G17" s="328"/>
      <c r="H17" s="328"/>
      <c r="I17" s="332"/>
      <c r="J17" s="16"/>
      <c r="K17" s="14"/>
      <c r="L17" s="14"/>
      <c r="M17" s="14"/>
      <c r="N17" s="14"/>
      <c r="O17" s="14"/>
      <c r="P17" s="14"/>
      <c r="Q17" s="14"/>
      <c r="R17" s="14"/>
      <c r="S17" s="14"/>
      <c r="T17" s="14"/>
    </row>
    <row r="18" spans="1:20" ht="35.1" customHeight="1" x14ac:dyDescent="0.2">
      <c r="A18" s="14"/>
      <c r="B18" s="338"/>
      <c r="C18" s="335"/>
      <c r="D18" s="181">
        <f>IFERROR(HLOOKUP('Id. žádosti'!$C$6,indikátory!$B$3:$J$12,7,FALSE),"")</f>
        <v>0</v>
      </c>
      <c r="E18" s="129"/>
      <c r="F18" s="341"/>
      <c r="G18" s="328"/>
      <c r="H18" s="328"/>
      <c r="I18" s="332"/>
      <c r="J18" s="16"/>
      <c r="K18" s="14"/>
      <c r="L18" s="14"/>
      <c r="M18" s="14"/>
      <c r="N18" s="14"/>
      <c r="O18" s="14"/>
      <c r="P18" s="14"/>
      <c r="Q18" s="14"/>
      <c r="R18" s="14"/>
      <c r="S18" s="14"/>
      <c r="T18" s="14"/>
    </row>
    <row r="19" spans="1:20" ht="35.1" hidden="1" customHeight="1" x14ac:dyDescent="0.2">
      <c r="A19" s="14"/>
      <c r="B19" s="338"/>
      <c r="C19" s="335"/>
      <c r="D19" s="181">
        <f>IFERROR(HLOOKUP('Id. žádosti'!$C$6,indikátory!$B$3:$J$12,7,FALSE),"")</f>
        <v>0</v>
      </c>
      <c r="E19" s="129"/>
      <c r="F19" s="341"/>
      <c r="G19" s="328"/>
      <c r="H19" s="328"/>
      <c r="I19" s="332"/>
      <c r="J19" s="16"/>
      <c r="K19" s="14"/>
      <c r="L19" s="14"/>
      <c r="M19" s="14"/>
      <c r="N19" s="14"/>
      <c r="O19" s="14"/>
      <c r="P19" s="14"/>
      <c r="Q19" s="14"/>
      <c r="R19" s="14"/>
      <c r="S19" s="14"/>
      <c r="T19" s="14"/>
    </row>
    <row r="20" spans="1:20" ht="35.1" hidden="1" customHeight="1" x14ac:dyDescent="0.2">
      <c r="A20" s="14"/>
      <c r="B20" s="338"/>
      <c r="C20" s="335"/>
      <c r="D20" s="153"/>
      <c r="E20" s="129"/>
      <c r="F20" s="341"/>
      <c r="G20" s="328"/>
      <c r="H20" s="328"/>
      <c r="I20" s="332"/>
      <c r="J20" s="16"/>
      <c r="K20" s="14"/>
      <c r="L20" s="14"/>
      <c r="M20" s="14"/>
      <c r="N20" s="14"/>
      <c r="O20" s="14"/>
      <c r="P20" s="14"/>
      <c r="Q20" s="14"/>
      <c r="R20" s="14"/>
      <c r="S20" s="14"/>
      <c r="T20" s="14"/>
    </row>
    <row r="21" spans="1:20" ht="35.1" hidden="1" customHeight="1" x14ac:dyDescent="0.2">
      <c r="A21" s="14"/>
      <c r="B21" s="339"/>
      <c r="C21" s="336"/>
      <c r="D21" s="153"/>
      <c r="E21" s="129"/>
      <c r="F21" s="342"/>
      <c r="G21" s="329"/>
      <c r="H21" s="329"/>
      <c r="I21" s="333"/>
      <c r="J21" s="16"/>
      <c r="K21" s="14"/>
      <c r="L21" s="14"/>
      <c r="M21" s="14"/>
      <c r="N21" s="14"/>
      <c r="O21" s="14"/>
      <c r="P21" s="14"/>
      <c r="Q21" s="14"/>
      <c r="R21" s="14"/>
      <c r="S21" s="14"/>
      <c r="T21" s="14"/>
    </row>
    <row r="22" spans="1:20" ht="84" customHeight="1" thickBot="1" x14ac:dyDescent="0.25">
      <c r="A22" s="14"/>
      <c r="B22" s="23" t="s">
        <v>108</v>
      </c>
      <c r="C22" s="40" t="s">
        <v>109</v>
      </c>
      <c r="D22" s="154"/>
      <c r="E22" s="113"/>
      <c r="F22" s="33" t="s">
        <v>110</v>
      </c>
      <c r="G22" s="27" t="s">
        <v>111</v>
      </c>
      <c r="H22" s="147" t="s">
        <v>112</v>
      </c>
      <c r="I22" s="46" t="s">
        <v>97</v>
      </c>
      <c r="J22" s="16"/>
      <c r="K22" s="14"/>
      <c r="L22" s="14"/>
      <c r="M22" s="14"/>
      <c r="N22" s="14"/>
      <c r="O22" s="14"/>
      <c r="P22" s="14"/>
      <c r="Q22" s="14"/>
      <c r="R22" s="14"/>
      <c r="S22" s="14"/>
      <c r="T22" s="14"/>
    </row>
    <row r="23" spans="1:20" x14ac:dyDescent="0.2">
      <c r="A23" s="14"/>
      <c r="B23" s="14"/>
      <c r="C23" s="14"/>
      <c r="D23" s="14"/>
      <c r="E23" s="14"/>
      <c r="F23" s="17"/>
      <c r="G23" s="17"/>
      <c r="H23" s="17"/>
      <c r="I23" s="17"/>
      <c r="J23" s="14"/>
      <c r="K23" s="14"/>
      <c r="L23" s="14"/>
      <c r="M23" s="14"/>
      <c r="N23" s="14"/>
      <c r="O23" s="14"/>
      <c r="P23" s="14"/>
      <c r="Q23" s="14"/>
      <c r="R23" s="14"/>
      <c r="S23" s="14"/>
      <c r="T23" s="14"/>
    </row>
    <row r="24" spans="1:20" ht="13.5" thickBot="1" x14ac:dyDescent="0.25">
      <c r="A24" s="14"/>
      <c r="B24" s="14"/>
      <c r="C24" s="14"/>
      <c r="D24" s="14"/>
      <c r="E24" s="14"/>
      <c r="F24" s="14"/>
      <c r="G24" s="14"/>
      <c r="H24" s="14"/>
      <c r="I24" s="14"/>
      <c r="J24" s="14"/>
      <c r="K24" s="14"/>
      <c r="L24" s="14"/>
      <c r="M24" s="14"/>
      <c r="N24" s="14"/>
      <c r="O24" s="14"/>
      <c r="P24" s="14"/>
      <c r="Q24" s="14"/>
      <c r="R24" s="14"/>
      <c r="S24" s="14"/>
      <c r="T24" s="14"/>
    </row>
    <row r="25" spans="1:20" ht="13.5" thickBot="1" x14ac:dyDescent="0.25">
      <c r="A25" s="14"/>
      <c r="B25" s="319" t="s">
        <v>113</v>
      </c>
      <c r="C25" s="320"/>
      <c r="D25" s="148"/>
      <c r="E25" s="317" t="str">
        <f>IF(OR(E7="",E8="",E22=""),"-",IF(OR(E7="NE",E8="NE",E22="Splněno nedostatečně",G34="NE",G35="NE"),"Splněno nedostatečně",IF(OR(E7="Ano s výhradou",E8="Ano s výhradou",G34="Ano s výhradou",G35="Ano s výhradou",E22="Splněno s výhradou"),"Splněno s výhradou",IF(AND(E7="ANO",E8="ANO",G34="ANO",E22="Splněno částečně"),"Splněno částečně",IF(AND(E7="ANO",E8="ANO",G34="ANO",E22="Splněno převážně"),"Splněno převážně","Splněno zcela")))))</f>
        <v>-</v>
      </c>
      <c r="F25" s="318"/>
      <c r="G25" s="324"/>
      <c r="H25" s="325"/>
      <c r="I25" s="326"/>
      <c r="J25" s="16"/>
      <c r="K25" s="14"/>
      <c r="L25" s="14"/>
      <c r="M25" s="14"/>
      <c r="N25" s="14"/>
      <c r="O25" s="14"/>
      <c r="P25" s="14"/>
      <c r="Q25" s="14"/>
      <c r="R25" s="14"/>
      <c r="S25" s="14"/>
      <c r="T25" s="14"/>
    </row>
    <row r="26" spans="1:20" ht="12.75" customHeight="1" x14ac:dyDescent="0.2">
      <c r="A26" s="14"/>
      <c r="B26" s="308" t="s">
        <v>61</v>
      </c>
      <c r="C26" s="309"/>
      <c r="D26" s="309"/>
      <c r="E26" s="309"/>
      <c r="F26" s="309"/>
      <c r="G26" s="309"/>
      <c r="H26" s="309"/>
      <c r="I26" s="321"/>
      <c r="J26" s="16"/>
      <c r="K26" s="14"/>
      <c r="L26" s="14"/>
      <c r="M26" s="14"/>
      <c r="N26" s="14"/>
      <c r="O26" s="14"/>
      <c r="P26" s="14"/>
      <c r="Q26" s="14"/>
      <c r="R26" s="14"/>
      <c r="S26" s="14"/>
      <c r="T26" s="14"/>
    </row>
    <row r="27" spans="1:20" x14ac:dyDescent="0.2">
      <c r="A27" s="14"/>
      <c r="B27" s="311"/>
      <c r="C27" s="312"/>
      <c r="D27" s="312"/>
      <c r="E27" s="312"/>
      <c r="F27" s="312"/>
      <c r="G27" s="312"/>
      <c r="H27" s="312"/>
      <c r="I27" s="322"/>
      <c r="J27" s="16"/>
      <c r="K27" s="14"/>
      <c r="L27" s="14"/>
      <c r="M27" s="14"/>
      <c r="N27" s="14"/>
      <c r="O27" s="14"/>
      <c r="P27" s="14"/>
      <c r="Q27" s="14"/>
      <c r="R27" s="14"/>
      <c r="S27" s="14"/>
      <c r="T27" s="14"/>
    </row>
    <row r="28" spans="1:20" x14ac:dyDescent="0.2">
      <c r="A28" s="14"/>
      <c r="B28" s="311"/>
      <c r="C28" s="312"/>
      <c r="D28" s="312"/>
      <c r="E28" s="312"/>
      <c r="F28" s="312"/>
      <c r="G28" s="312"/>
      <c r="H28" s="312"/>
      <c r="I28" s="322"/>
      <c r="J28" s="16"/>
      <c r="K28" s="14"/>
      <c r="L28" s="14"/>
      <c r="M28" s="14"/>
      <c r="N28" s="14"/>
      <c r="O28" s="14"/>
      <c r="P28" s="14"/>
      <c r="Q28" s="14"/>
      <c r="R28" s="14"/>
      <c r="S28" s="14"/>
      <c r="T28" s="14"/>
    </row>
    <row r="29" spans="1:20" x14ac:dyDescent="0.2">
      <c r="A29" s="14"/>
      <c r="B29" s="311"/>
      <c r="C29" s="312"/>
      <c r="D29" s="312"/>
      <c r="E29" s="312"/>
      <c r="F29" s="312"/>
      <c r="G29" s="312"/>
      <c r="H29" s="312"/>
      <c r="I29" s="322"/>
      <c r="J29" s="16"/>
      <c r="K29" s="14"/>
      <c r="L29" s="14"/>
      <c r="M29" s="14"/>
      <c r="N29" s="14"/>
      <c r="O29" s="14"/>
      <c r="P29" s="14"/>
      <c r="Q29" s="14"/>
      <c r="R29" s="14"/>
      <c r="S29" s="14"/>
      <c r="T29" s="14"/>
    </row>
    <row r="30" spans="1:20" x14ac:dyDescent="0.2">
      <c r="A30" s="14"/>
      <c r="B30" s="311"/>
      <c r="C30" s="312"/>
      <c r="D30" s="312"/>
      <c r="E30" s="312"/>
      <c r="F30" s="312"/>
      <c r="G30" s="312"/>
      <c r="H30" s="312"/>
      <c r="I30" s="322"/>
      <c r="J30" s="16"/>
      <c r="K30" s="14"/>
      <c r="L30" s="14"/>
      <c r="M30" s="14"/>
      <c r="N30" s="14"/>
      <c r="O30" s="14"/>
      <c r="P30" s="14"/>
      <c r="Q30" s="14"/>
      <c r="R30" s="14"/>
      <c r="S30" s="14"/>
      <c r="T30" s="14"/>
    </row>
    <row r="31" spans="1:20" ht="13.5" thickBot="1" x14ac:dyDescent="0.25">
      <c r="A31" s="14"/>
      <c r="B31" s="314"/>
      <c r="C31" s="315"/>
      <c r="D31" s="315"/>
      <c r="E31" s="315"/>
      <c r="F31" s="315"/>
      <c r="G31" s="315"/>
      <c r="H31" s="315"/>
      <c r="I31" s="323"/>
      <c r="J31" s="16"/>
      <c r="K31" s="14"/>
      <c r="L31" s="14"/>
      <c r="M31" s="14"/>
      <c r="N31" s="14"/>
      <c r="O31" s="14"/>
      <c r="P31" s="14"/>
      <c r="Q31" s="14"/>
      <c r="R31" s="14"/>
      <c r="S31" s="14"/>
      <c r="T31" s="14"/>
    </row>
    <row r="32" spans="1:20" x14ac:dyDescent="0.2">
      <c r="A32" s="14"/>
      <c r="B32" s="81"/>
      <c r="C32" s="83"/>
      <c r="D32" s="83"/>
      <c r="E32" s="81"/>
      <c r="F32" s="81"/>
      <c r="G32" s="81"/>
      <c r="H32" s="81"/>
      <c r="I32" s="81"/>
      <c r="J32" s="14"/>
      <c r="K32" s="14"/>
      <c r="L32" s="14"/>
      <c r="M32" s="14"/>
      <c r="N32" s="14"/>
      <c r="O32" s="14"/>
      <c r="P32" s="14"/>
      <c r="Q32" s="14"/>
      <c r="R32" s="14"/>
      <c r="S32" s="14"/>
      <c r="T32" s="14"/>
    </row>
    <row r="33" spans="1:20" hidden="1" x14ac:dyDescent="0.2">
      <c r="A33" s="7"/>
      <c r="B33" s="136"/>
      <c r="C33" s="140"/>
      <c r="D33" s="140"/>
      <c r="E33" s="136"/>
      <c r="F33" s="136"/>
      <c r="G33" s="136" t="s">
        <v>114</v>
      </c>
      <c r="H33" s="136"/>
      <c r="I33" s="136"/>
      <c r="J33" s="14"/>
      <c r="K33" s="14"/>
      <c r="L33" s="14"/>
      <c r="M33" s="14"/>
      <c r="N33" s="14"/>
      <c r="O33" s="14"/>
      <c r="P33" s="14"/>
      <c r="Q33" s="14"/>
      <c r="R33" s="14"/>
      <c r="S33" s="14"/>
      <c r="T33" s="14"/>
    </row>
    <row r="34" spans="1:20" hidden="1" x14ac:dyDescent="0.2">
      <c r="A34" s="7"/>
      <c r="B34" s="136" t="s">
        <v>62</v>
      </c>
      <c r="C34" s="140" t="s">
        <v>63</v>
      </c>
      <c r="D34" s="140"/>
      <c r="E34" s="136"/>
      <c r="F34" s="136" t="s">
        <v>115</v>
      </c>
      <c r="G34" s="136" t="str">
        <f>IF(OR(E9="Ano s výhradou",E10="Ano s výhradou",E12="Ano s výhradou",E13="Ano s výhradou"),"Ano s výhradou",IF(OR(E9="ANO",E10="ANO",E12="ANO",E13="ANO"),"ANO","NE"))</f>
        <v>NE</v>
      </c>
      <c r="H34" s="136"/>
      <c r="I34" s="136"/>
      <c r="J34" s="14"/>
      <c r="K34" s="14"/>
      <c r="L34" s="14"/>
      <c r="M34" s="14"/>
      <c r="N34" s="14"/>
      <c r="O34" s="14"/>
      <c r="P34" s="14"/>
      <c r="Q34" s="14"/>
      <c r="R34" s="14"/>
      <c r="S34" s="14"/>
      <c r="T34" s="14"/>
    </row>
    <row r="35" spans="1:20" hidden="1" x14ac:dyDescent="0.2">
      <c r="A35" s="7"/>
      <c r="B35" s="136"/>
      <c r="C35" s="140" t="s">
        <v>64</v>
      </c>
      <c r="D35" s="140"/>
      <c r="E35" s="136"/>
      <c r="F35" s="136" t="s">
        <v>116</v>
      </c>
      <c r="G35" s="136" t="str">
        <f>IF(OR(E14="Ano s výhradou",E15="Ano s výhradou",E17="Ano s výhradou",E18="Ano s výhradou",E19="Ano s výhradou",E20="Ano s výhradou",E21="Ano s výhradou"),"Ano s výhradou",IF(OR(E14="ANO",E15="ANO",E17="ANO",E18="ANO",E19="ANO",E20="ANO",E21="ANO"),"ANO","NE"))</f>
        <v>NE</v>
      </c>
      <c r="H35" s="136"/>
      <c r="I35" s="136"/>
      <c r="J35" s="14"/>
      <c r="K35" s="14"/>
      <c r="L35" s="14"/>
      <c r="M35" s="14"/>
      <c r="N35" s="14"/>
      <c r="O35" s="14"/>
      <c r="P35" s="14"/>
      <c r="Q35" s="14"/>
      <c r="R35" s="14"/>
      <c r="S35" s="14"/>
      <c r="T35" s="14"/>
    </row>
    <row r="36" spans="1:20" hidden="1" x14ac:dyDescent="0.2">
      <c r="A36" s="7"/>
      <c r="B36" s="136"/>
      <c r="C36" s="140" t="s">
        <v>65</v>
      </c>
      <c r="D36" s="140"/>
      <c r="E36" s="136"/>
      <c r="F36" s="136"/>
      <c r="G36" s="136"/>
      <c r="H36" s="136"/>
      <c r="I36" s="136"/>
      <c r="J36" s="14"/>
      <c r="K36" s="14"/>
      <c r="L36" s="14"/>
      <c r="M36" s="14"/>
      <c r="N36" s="14"/>
      <c r="O36" s="14"/>
      <c r="P36" s="14"/>
      <c r="Q36" s="14"/>
      <c r="R36" s="14"/>
      <c r="S36" s="14"/>
      <c r="T36" s="14"/>
    </row>
    <row r="37" spans="1:20" hidden="1" x14ac:dyDescent="0.2">
      <c r="A37" s="7"/>
      <c r="B37" s="136"/>
      <c r="C37" s="140" t="s">
        <v>67</v>
      </c>
      <c r="D37" s="140"/>
      <c r="E37" s="136"/>
      <c r="F37" s="136"/>
      <c r="G37" s="136"/>
      <c r="H37" s="136"/>
      <c r="I37" s="136"/>
      <c r="J37" s="14"/>
      <c r="K37" s="14"/>
      <c r="L37" s="14"/>
      <c r="M37" s="14"/>
      <c r="N37" s="14"/>
      <c r="O37" s="14"/>
      <c r="P37" s="14"/>
      <c r="Q37" s="14"/>
      <c r="R37" s="14"/>
      <c r="S37" s="14"/>
      <c r="T37" s="14"/>
    </row>
    <row r="38" spans="1:20" hidden="1" x14ac:dyDescent="0.2">
      <c r="A38" s="7"/>
      <c r="B38" s="136"/>
      <c r="C38" s="140" t="s">
        <v>66</v>
      </c>
      <c r="D38" s="140"/>
      <c r="E38" s="136"/>
      <c r="F38" s="136"/>
      <c r="G38" s="136"/>
      <c r="H38" s="136"/>
      <c r="I38" s="136"/>
      <c r="J38" s="14"/>
      <c r="K38" s="14"/>
      <c r="L38" s="14"/>
      <c r="M38" s="14"/>
      <c r="N38" s="14"/>
      <c r="O38" s="14"/>
      <c r="P38" s="14"/>
      <c r="Q38" s="14"/>
      <c r="R38" s="14"/>
      <c r="S38" s="14"/>
      <c r="T38" s="14"/>
    </row>
    <row r="39" spans="1:20" hidden="1" x14ac:dyDescent="0.2">
      <c r="A39" s="7"/>
      <c r="B39" s="136"/>
      <c r="C39" s="140"/>
      <c r="D39" s="140"/>
      <c r="E39" s="136"/>
      <c r="F39" s="136"/>
      <c r="G39" s="136"/>
      <c r="H39" s="136"/>
      <c r="I39" s="136"/>
      <c r="J39" s="14"/>
      <c r="K39" s="14"/>
      <c r="L39" s="14"/>
      <c r="M39" s="14"/>
      <c r="N39" s="14"/>
      <c r="O39" s="14"/>
      <c r="P39" s="14"/>
      <c r="Q39" s="14"/>
      <c r="R39" s="14"/>
      <c r="S39" s="14"/>
      <c r="T39" s="14"/>
    </row>
    <row r="40" spans="1:20" hidden="1" x14ac:dyDescent="0.2">
      <c r="A40" s="7"/>
      <c r="B40" s="136"/>
      <c r="C40" s="140"/>
      <c r="D40" s="140"/>
      <c r="E40" s="136"/>
      <c r="F40" s="136"/>
      <c r="G40" s="141"/>
      <c r="H40" s="136"/>
      <c r="I40" s="136"/>
      <c r="J40" s="14"/>
      <c r="K40" s="14"/>
      <c r="L40" s="14"/>
      <c r="M40" s="14"/>
      <c r="N40" s="14"/>
      <c r="O40" s="14"/>
      <c r="P40" s="14"/>
      <c r="Q40" s="14"/>
      <c r="R40" s="14"/>
      <c r="S40" s="14"/>
      <c r="T40" s="14"/>
    </row>
    <row r="41" spans="1:20" hidden="1" x14ac:dyDescent="0.2">
      <c r="A41" s="7"/>
      <c r="B41" s="136"/>
      <c r="C41" s="140" t="s">
        <v>117</v>
      </c>
      <c r="D41" s="140"/>
      <c r="E41" s="136"/>
      <c r="F41" s="136"/>
      <c r="G41" s="136"/>
      <c r="H41" s="136"/>
      <c r="I41" s="136"/>
      <c r="J41" s="14"/>
      <c r="K41" s="14"/>
      <c r="L41" s="14"/>
      <c r="M41" s="14"/>
      <c r="N41" s="14"/>
      <c r="O41" s="14"/>
      <c r="P41" s="14"/>
      <c r="Q41" s="14"/>
      <c r="R41" s="14"/>
      <c r="S41" s="14"/>
      <c r="T41" s="14"/>
    </row>
    <row r="42" spans="1:20" hidden="1" x14ac:dyDescent="0.2">
      <c r="A42" s="7"/>
      <c r="B42" s="136"/>
      <c r="C42" s="140" t="s">
        <v>118</v>
      </c>
      <c r="D42" s="140"/>
      <c r="E42" s="136"/>
      <c r="F42" s="136"/>
      <c r="G42" s="136"/>
      <c r="H42" s="136"/>
      <c r="I42" s="136"/>
      <c r="J42" s="14"/>
      <c r="K42" s="14"/>
      <c r="L42" s="14"/>
      <c r="M42" s="14"/>
      <c r="N42" s="14"/>
      <c r="O42" s="14"/>
      <c r="P42" s="14"/>
      <c r="Q42" s="14"/>
      <c r="R42" s="14"/>
      <c r="S42" s="14"/>
      <c r="T42" s="14"/>
    </row>
    <row r="43" spans="1:20" hidden="1" x14ac:dyDescent="0.2">
      <c r="A43" s="7"/>
      <c r="B43" s="136"/>
      <c r="C43" s="140" t="s">
        <v>119</v>
      </c>
      <c r="D43" s="140"/>
      <c r="E43" s="136"/>
      <c r="F43" s="136"/>
      <c r="G43" s="136"/>
      <c r="H43" s="136"/>
      <c r="I43" s="136"/>
      <c r="J43" s="14"/>
      <c r="K43" s="14"/>
      <c r="L43" s="14"/>
      <c r="M43" s="14"/>
      <c r="N43" s="14"/>
      <c r="O43" s="14"/>
      <c r="P43" s="14"/>
      <c r="Q43" s="14"/>
      <c r="R43" s="14"/>
      <c r="S43" s="14"/>
      <c r="T43" s="14"/>
    </row>
    <row r="44" spans="1:20" hidden="1" x14ac:dyDescent="0.2">
      <c r="A44" s="7"/>
      <c r="B44" s="136"/>
      <c r="C44" s="140"/>
      <c r="D44" s="140"/>
      <c r="E44" s="136"/>
      <c r="F44" s="136"/>
      <c r="G44" s="136"/>
      <c r="H44" s="136"/>
      <c r="I44" s="136"/>
      <c r="J44" s="14"/>
      <c r="K44" s="14"/>
      <c r="L44" s="14"/>
      <c r="M44" s="14"/>
      <c r="N44" s="14"/>
      <c r="O44" s="14"/>
      <c r="P44" s="14"/>
      <c r="Q44" s="14"/>
      <c r="R44" s="14"/>
      <c r="S44" s="14"/>
      <c r="T44" s="14"/>
    </row>
    <row r="45" spans="1:20" hidden="1" x14ac:dyDescent="0.2">
      <c r="A45" s="7"/>
      <c r="B45" s="136"/>
      <c r="C45" s="140"/>
      <c r="D45" s="140"/>
      <c r="E45" s="136"/>
      <c r="F45" s="136"/>
      <c r="G45" s="136"/>
      <c r="H45" s="136"/>
      <c r="I45" s="136"/>
      <c r="J45" s="14"/>
      <c r="K45" s="14"/>
      <c r="L45" s="14"/>
      <c r="M45" s="14"/>
      <c r="N45" s="14"/>
      <c r="O45" s="14"/>
      <c r="P45" s="14"/>
      <c r="Q45" s="14"/>
      <c r="R45" s="14"/>
      <c r="S45" s="14"/>
      <c r="T45" s="14"/>
    </row>
    <row r="46" spans="1:20" hidden="1" x14ac:dyDescent="0.2">
      <c r="A46" s="14"/>
      <c r="B46" s="136"/>
      <c r="C46" s="140"/>
      <c r="D46" s="140"/>
      <c r="E46" s="136"/>
      <c r="F46" s="136"/>
      <c r="G46" s="136"/>
      <c r="H46" s="136"/>
      <c r="I46" s="136"/>
      <c r="J46" s="14"/>
      <c r="K46" s="14"/>
      <c r="L46" s="14"/>
      <c r="M46" s="14"/>
      <c r="N46" s="14"/>
      <c r="O46" s="14"/>
      <c r="P46" s="14"/>
      <c r="Q46" s="14"/>
      <c r="R46" s="14"/>
      <c r="S46" s="14"/>
      <c r="T46" s="14"/>
    </row>
    <row r="47" spans="1:20" hidden="1" x14ac:dyDescent="0.2">
      <c r="A47" s="14"/>
      <c r="B47" s="136"/>
      <c r="C47" s="140"/>
      <c r="D47" s="140"/>
      <c r="E47" s="136"/>
      <c r="F47" s="136"/>
      <c r="G47" s="136"/>
      <c r="H47" s="136"/>
      <c r="I47" s="136"/>
      <c r="J47" s="14"/>
      <c r="K47" s="14"/>
      <c r="L47" s="14"/>
      <c r="M47" s="14"/>
      <c r="N47" s="14"/>
      <c r="O47" s="14"/>
      <c r="P47" s="14"/>
      <c r="Q47" s="14"/>
      <c r="R47" s="14"/>
      <c r="S47" s="14"/>
      <c r="T47" s="14"/>
    </row>
    <row r="48" spans="1:20" hidden="1" x14ac:dyDescent="0.2">
      <c r="A48" s="14"/>
      <c r="B48" s="136"/>
      <c r="C48" s="140"/>
      <c r="D48" s="140"/>
      <c r="E48" s="136"/>
      <c r="F48" s="136"/>
      <c r="G48" s="136"/>
      <c r="H48" s="136"/>
      <c r="I48" s="136"/>
      <c r="J48" s="14"/>
      <c r="K48" s="14"/>
      <c r="L48" s="14"/>
      <c r="M48" s="14"/>
      <c r="N48" s="14"/>
      <c r="O48" s="14"/>
      <c r="P48" s="14"/>
      <c r="Q48" s="14"/>
      <c r="R48" s="14"/>
      <c r="S48" s="14"/>
      <c r="T48" s="14"/>
    </row>
    <row r="49" spans="1:20" x14ac:dyDescent="0.2">
      <c r="A49" s="14"/>
      <c r="B49" s="136"/>
      <c r="C49" s="140"/>
      <c r="D49" s="140"/>
      <c r="E49" s="136"/>
      <c r="F49" s="136"/>
      <c r="G49" s="136"/>
      <c r="H49" s="136"/>
      <c r="I49" s="136"/>
      <c r="J49" s="14"/>
      <c r="K49" s="14"/>
      <c r="L49" s="14"/>
      <c r="M49" s="14"/>
      <c r="N49" s="14"/>
      <c r="O49" s="14"/>
      <c r="P49" s="14"/>
      <c r="Q49" s="14"/>
      <c r="R49" s="14"/>
      <c r="S49" s="14"/>
      <c r="T49" s="14"/>
    </row>
    <row r="50" spans="1:20" x14ac:dyDescent="0.2">
      <c r="A50" s="14"/>
      <c r="B50" s="136"/>
      <c r="C50" s="140"/>
      <c r="D50" s="140"/>
      <c r="E50" s="136"/>
      <c r="F50" s="136"/>
      <c r="G50" s="136"/>
      <c r="H50" s="136"/>
      <c r="I50" s="136"/>
      <c r="J50" s="14"/>
      <c r="K50" s="14"/>
      <c r="L50" s="14"/>
      <c r="M50" s="14"/>
      <c r="N50" s="14"/>
      <c r="O50" s="14"/>
      <c r="P50" s="14"/>
      <c r="Q50" s="14"/>
      <c r="R50" s="14"/>
      <c r="S50" s="14"/>
      <c r="T50" s="14"/>
    </row>
    <row r="51" spans="1:20" x14ac:dyDescent="0.2">
      <c r="A51" s="14"/>
      <c r="B51" s="136"/>
      <c r="C51" s="140"/>
      <c r="D51" s="140"/>
      <c r="E51" s="136"/>
      <c r="F51" s="136"/>
      <c r="G51" s="136"/>
      <c r="H51" s="136"/>
      <c r="I51" s="136"/>
      <c r="J51" s="14"/>
      <c r="K51" s="14"/>
      <c r="L51" s="14"/>
      <c r="M51" s="14"/>
      <c r="N51" s="14"/>
      <c r="O51" s="14"/>
      <c r="P51" s="14"/>
      <c r="Q51" s="14"/>
      <c r="R51" s="14"/>
      <c r="S51" s="14"/>
      <c r="T51" s="14"/>
    </row>
    <row r="52" spans="1:20" x14ac:dyDescent="0.2">
      <c r="A52" s="14"/>
      <c r="B52" s="136"/>
      <c r="C52" s="140"/>
      <c r="D52" s="140"/>
      <c r="E52" s="136"/>
      <c r="F52" s="136"/>
      <c r="G52" s="136"/>
      <c r="H52" s="136"/>
      <c r="I52" s="136"/>
      <c r="J52" s="14"/>
      <c r="K52" s="14"/>
      <c r="L52" s="14"/>
      <c r="M52" s="14"/>
      <c r="N52" s="14"/>
      <c r="O52" s="14"/>
      <c r="P52" s="14"/>
      <c r="Q52" s="14"/>
      <c r="R52" s="14"/>
      <c r="S52" s="14"/>
      <c r="T52" s="14"/>
    </row>
    <row r="53" spans="1:20" x14ac:dyDescent="0.2">
      <c r="A53" s="14"/>
      <c r="B53" s="136"/>
      <c r="C53" s="140"/>
      <c r="D53" s="140"/>
      <c r="E53" s="136"/>
      <c r="F53" s="136"/>
      <c r="G53" s="136"/>
      <c r="H53" s="136"/>
      <c r="I53" s="136"/>
      <c r="J53" s="14"/>
      <c r="K53" s="14"/>
      <c r="L53" s="14"/>
      <c r="M53" s="14"/>
      <c r="N53" s="14"/>
      <c r="O53" s="14"/>
      <c r="P53" s="14"/>
      <c r="Q53" s="14"/>
      <c r="R53" s="14"/>
      <c r="S53" s="14"/>
      <c r="T53" s="14"/>
    </row>
    <row r="54" spans="1:20" x14ac:dyDescent="0.2">
      <c r="A54" s="14"/>
      <c r="B54" s="136"/>
      <c r="C54" s="140"/>
      <c r="D54" s="140"/>
      <c r="E54" s="136"/>
      <c r="F54" s="136"/>
      <c r="G54" s="136"/>
      <c r="H54" s="136"/>
      <c r="I54" s="136"/>
      <c r="J54" s="14"/>
      <c r="K54" s="14"/>
      <c r="L54" s="14"/>
      <c r="M54" s="14"/>
      <c r="N54" s="14"/>
      <c r="O54" s="14"/>
      <c r="P54" s="14"/>
      <c r="Q54" s="14"/>
      <c r="R54" s="14"/>
      <c r="S54" s="14"/>
      <c r="T54" s="14"/>
    </row>
    <row r="55" spans="1:20" x14ac:dyDescent="0.2">
      <c r="A55" s="14"/>
      <c r="B55" s="136"/>
      <c r="C55" s="140"/>
      <c r="D55" s="140"/>
      <c r="E55" s="136"/>
      <c r="F55" s="136"/>
      <c r="G55" s="136"/>
      <c r="H55" s="136"/>
      <c r="I55" s="136"/>
      <c r="J55" s="14"/>
      <c r="K55" s="14"/>
      <c r="L55" s="14"/>
      <c r="M55" s="14"/>
      <c r="N55" s="14"/>
      <c r="O55" s="14"/>
      <c r="P55" s="14"/>
      <c r="Q55" s="14"/>
      <c r="R55" s="14"/>
      <c r="S55" s="14"/>
      <c r="T55" s="14"/>
    </row>
    <row r="56" spans="1:20" x14ac:dyDescent="0.2">
      <c r="A56" s="14"/>
      <c r="B56" s="136"/>
      <c r="C56" s="140"/>
      <c r="D56" s="140"/>
      <c r="E56" s="136"/>
      <c r="F56" s="136"/>
      <c r="G56" s="136"/>
      <c r="H56" s="136"/>
      <c r="I56" s="136"/>
      <c r="J56" s="14"/>
      <c r="K56" s="14"/>
      <c r="L56" s="14"/>
      <c r="M56" s="14"/>
      <c r="N56" s="14"/>
      <c r="O56" s="14"/>
      <c r="P56" s="14"/>
      <c r="Q56" s="14"/>
      <c r="R56" s="14"/>
      <c r="S56" s="14"/>
      <c r="T56" s="14"/>
    </row>
    <row r="57" spans="1:20" x14ac:dyDescent="0.2">
      <c r="A57" s="14"/>
      <c r="B57" s="136"/>
      <c r="C57" s="140"/>
      <c r="D57" s="140"/>
      <c r="E57" s="136"/>
      <c r="F57" s="136"/>
      <c r="G57" s="136"/>
      <c r="H57" s="136"/>
      <c r="I57" s="136"/>
      <c r="J57" s="14"/>
      <c r="K57" s="14"/>
      <c r="L57" s="14"/>
      <c r="M57" s="14"/>
      <c r="N57" s="14"/>
      <c r="O57" s="14"/>
      <c r="P57" s="14"/>
      <c r="Q57" s="14"/>
      <c r="R57" s="14"/>
      <c r="S57" s="14"/>
      <c r="T57" s="14"/>
    </row>
    <row r="58" spans="1:20" x14ac:dyDescent="0.2">
      <c r="A58" s="14"/>
      <c r="B58" s="136"/>
      <c r="C58" s="140"/>
      <c r="D58" s="140"/>
      <c r="E58" s="136"/>
      <c r="F58" s="136"/>
      <c r="G58" s="136"/>
      <c r="H58" s="136"/>
      <c r="I58" s="136"/>
      <c r="J58" s="14"/>
      <c r="K58" s="14"/>
      <c r="L58" s="14"/>
      <c r="M58" s="14"/>
      <c r="N58" s="14"/>
      <c r="O58" s="14"/>
      <c r="P58" s="14"/>
      <c r="Q58" s="14"/>
      <c r="R58" s="14"/>
      <c r="S58" s="14"/>
      <c r="T58" s="14"/>
    </row>
    <row r="59" spans="1:20" x14ac:dyDescent="0.2">
      <c r="A59" s="14"/>
      <c r="B59" s="136"/>
      <c r="C59" s="140"/>
      <c r="D59" s="140"/>
      <c r="E59" s="136"/>
      <c r="F59" s="136"/>
      <c r="G59" s="136"/>
      <c r="H59" s="136"/>
      <c r="I59" s="136"/>
      <c r="J59" s="14"/>
      <c r="K59" s="14"/>
      <c r="L59" s="14"/>
      <c r="M59" s="14"/>
      <c r="N59" s="14"/>
      <c r="O59" s="14"/>
      <c r="P59" s="14"/>
      <c r="Q59" s="14"/>
      <c r="R59" s="14"/>
      <c r="S59" s="14"/>
      <c r="T59" s="14"/>
    </row>
    <row r="60" spans="1:20" x14ac:dyDescent="0.2">
      <c r="A60" s="14"/>
      <c r="B60" s="136"/>
      <c r="C60" s="140"/>
      <c r="D60" s="140"/>
      <c r="E60" s="136"/>
      <c r="F60" s="136"/>
      <c r="G60" s="136"/>
      <c r="H60" s="136"/>
      <c r="I60" s="136"/>
      <c r="J60" s="14"/>
      <c r="K60" s="14"/>
      <c r="L60" s="14"/>
      <c r="M60" s="14"/>
      <c r="N60" s="14"/>
      <c r="O60" s="14"/>
      <c r="P60" s="14"/>
      <c r="Q60" s="14"/>
      <c r="R60" s="14"/>
      <c r="S60" s="14"/>
      <c r="T60" s="14"/>
    </row>
    <row r="61" spans="1:20" x14ac:dyDescent="0.2">
      <c r="A61" s="14"/>
      <c r="B61" s="136"/>
      <c r="C61" s="140"/>
      <c r="D61" s="140"/>
      <c r="E61" s="136"/>
      <c r="F61" s="136"/>
      <c r="G61" s="136"/>
      <c r="H61" s="136"/>
      <c r="I61" s="136"/>
      <c r="J61" s="14"/>
      <c r="K61" s="14"/>
      <c r="L61" s="14"/>
      <c r="M61" s="14"/>
      <c r="N61" s="14"/>
      <c r="O61" s="14"/>
      <c r="P61" s="14"/>
      <c r="Q61" s="14"/>
      <c r="R61" s="14"/>
      <c r="S61" s="14"/>
      <c r="T61" s="14"/>
    </row>
    <row r="62" spans="1:20" x14ac:dyDescent="0.2">
      <c r="A62" s="14"/>
      <c r="B62" s="136"/>
      <c r="C62" s="140"/>
      <c r="D62" s="140"/>
      <c r="E62" s="136"/>
      <c r="F62" s="136"/>
      <c r="G62" s="136"/>
      <c r="H62" s="136"/>
      <c r="I62" s="136"/>
      <c r="J62" s="14"/>
      <c r="K62" s="14"/>
      <c r="L62" s="14"/>
      <c r="M62" s="14"/>
      <c r="N62" s="14"/>
      <c r="O62" s="14"/>
      <c r="P62" s="14"/>
      <c r="Q62" s="14"/>
      <c r="R62" s="14"/>
      <c r="S62" s="14"/>
      <c r="T62" s="14"/>
    </row>
    <row r="63" spans="1:20" x14ac:dyDescent="0.2">
      <c r="A63" s="14"/>
      <c r="B63" s="136"/>
      <c r="C63" s="140"/>
      <c r="D63" s="140"/>
      <c r="E63" s="136"/>
      <c r="F63" s="136"/>
      <c r="G63" s="136"/>
      <c r="H63" s="136"/>
      <c r="I63" s="136"/>
      <c r="J63" s="14"/>
      <c r="K63" s="14"/>
      <c r="L63" s="14"/>
      <c r="M63" s="14"/>
      <c r="N63" s="14"/>
      <c r="O63" s="14"/>
      <c r="P63" s="14"/>
      <c r="Q63" s="14"/>
      <c r="R63" s="14"/>
      <c r="S63" s="14"/>
      <c r="T63" s="14"/>
    </row>
    <row r="64" spans="1:20" x14ac:dyDescent="0.2">
      <c r="A64" s="14"/>
      <c r="B64" s="136"/>
      <c r="C64" s="140"/>
      <c r="D64" s="140"/>
      <c r="E64" s="136"/>
      <c r="F64" s="136"/>
      <c r="G64" s="136"/>
      <c r="H64" s="136"/>
      <c r="I64" s="136"/>
      <c r="J64" s="14"/>
      <c r="K64" s="14"/>
      <c r="L64" s="14"/>
      <c r="M64" s="14"/>
      <c r="N64" s="14"/>
      <c r="O64" s="14"/>
      <c r="P64" s="14"/>
      <c r="Q64" s="14"/>
      <c r="R64" s="14"/>
      <c r="S64" s="14"/>
      <c r="T64" s="14"/>
    </row>
    <row r="65" spans="1:20" x14ac:dyDescent="0.2">
      <c r="A65" s="14"/>
      <c r="B65" s="136"/>
      <c r="C65" s="140"/>
      <c r="D65" s="140"/>
      <c r="E65" s="136"/>
      <c r="F65" s="136"/>
      <c r="G65" s="136"/>
      <c r="H65" s="136"/>
      <c r="I65" s="136"/>
      <c r="J65" s="14"/>
      <c r="K65" s="14"/>
      <c r="L65" s="14"/>
      <c r="M65" s="14"/>
      <c r="N65" s="14"/>
      <c r="O65" s="14"/>
      <c r="P65" s="14"/>
      <c r="Q65" s="14"/>
      <c r="R65" s="14"/>
      <c r="S65" s="14"/>
      <c r="T65" s="14"/>
    </row>
    <row r="66" spans="1:20" x14ac:dyDescent="0.2">
      <c r="A66" s="14"/>
      <c r="B66" s="136"/>
      <c r="C66" s="140"/>
      <c r="D66" s="140"/>
      <c r="E66" s="136"/>
      <c r="F66" s="136"/>
      <c r="G66" s="136"/>
      <c r="H66" s="136"/>
      <c r="I66" s="136"/>
      <c r="J66" s="14"/>
      <c r="K66" s="14"/>
      <c r="L66" s="14"/>
      <c r="M66" s="14"/>
      <c r="N66" s="14"/>
      <c r="O66" s="14"/>
      <c r="P66" s="14"/>
      <c r="Q66" s="14"/>
      <c r="R66" s="14"/>
      <c r="S66" s="14"/>
      <c r="T66" s="14"/>
    </row>
    <row r="67" spans="1:20" x14ac:dyDescent="0.2">
      <c r="A67" s="14"/>
      <c r="B67" s="136"/>
      <c r="C67" s="140"/>
      <c r="D67" s="140"/>
      <c r="E67" s="136"/>
      <c r="F67" s="136"/>
      <c r="G67" s="136"/>
      <c r="H67" s="136"/>
      <c r="I67" s="136"/>
      <c r="J67" s="14"/>
      <c r="K67" s="14"/>
      <c r="L67" s="14"/>
      <c r="M67" s="14"/>
      <c r="N67" s="14"/>
      <c r="O67" s="14"/>
      <c r="P67" s="14"/>
      <c r="Q67" s="14"/>
      <c r="R67" s="14"/>
      <c r="S67" s="14"/>
      <c r="T67" s="14"/>
    </row>
    <row r="68" spans="1:20" x14ac:dyDescent="0.2">
      <c r="A68" s="14"/>
      <c r="B68" s="136"/>
      <c r="C68" s="140"/>
      <c r="D68" s="140"/>
      <c r="E68" s="136"/>
      <c r="F68" s="136"/>
      <c r="G68" s="136"/>
      <c r="H68" s="136"/>
      <c r="I68" s="136"/>
      <c r="J68" s="14"/>
      <c r="K68" s="14"/>
      <c r="L68" s="14"/>
      <c r="M68" s="14"/>
      <c r="N68" s="14"/>
      <c r="O68" s="14"/>
      <c r="P68" s="14"/>
      <c r="Q68" s="14"/>
      <c r="R68" s="14"/>
      <c r="S68" s="14"/>
      <c r="T68" s="14"/>
    </row>
    <row r="69" spans="1:20" x14ac:dyDescent="0.2">
      <c r="A69" s="14"/>
      <c r="B69" s="136"/>
      <c r="C69" s="140"/>
      <c r="D69" s="140"/>
      <c r="E69" s="136"/>
      <c r="F69" s="136"/>
      <c r="G69" s="136"/>
      <c r="H69" s="136"/>
      <c r="I69" s="136"/>
      <c r="J69" s="14"/>
      <c r="K69" s="14"/>
      <c r="L69" s="14"/>
      <c r="M69" s="14"/>
      <c r="N69" s="14"/>
      <c r="O69" s="14"/>
      <c r="P69" s="14"/>
      <c r="Q69" s="14"/>
      <c r="R69" s="14"/>
      <c r="S69" s="14"/>
      <c r="T69" s="14"/>
    </row>
    <row r="70" spans="1:20" x14ac:dyDescent="0.2">
      <c r="A70" s="14"/>
      <c r="B70" s="136"/>
      <c r="C70" s="140"/>
      <c r="D70" s="140"/>
      <c r="E70" s="136"/>
      <c r="F70" s="136"/>
      <c r="G70" s="136"/>
      <c r="H70" s="136"/>
      <c r="I70" s="136"/>
      <c r="J70" s="14"/>
      <c r="K70" s="14"/>
      <c r="L70" s="14"/>
      <c r="M70" s="14"/>
      <c r="N70" s="14"/>
      <c r="O70" s="14"/>
      <c r="P70" s="14"/>
      <c r="Q70" s="14"/>
      <c r="R70" s="14"/>
      <c r="S70" s="14"/>
      <c r="T70" s="14"/>
    </row>
    <row r="71" spans="1:20" x14ac:dyDescent="0.2">
      <c r="A71" s="14"/>
      <c r="B71" s="136"/>
      <c r="C71" s="140"/>
      <c r="D71" s="140"/>
      <c r="E71" s="136"/>
      <c r="F71" s="136"/>
      <c r="G71" s="136"/>
      <c r="H71" s="136"/>
      <c r="I71" s="136"/>
      <c r="J71" s="14"/>
      <c r="K71" s="14"/>
      <c r="L71" s="14"/>
      <c r="M71" s="14"/>
      <c r="N71" s="14"/>
      <c r="O71" s="14"/>
      <c r="P71" s="14"/>
      <c r="Q71" s="14"/>
      <c r="R71" s="14"/>
      <c r="S71" s="14"/>
      <c r="T71" s="14"/>
    </row>
    <row r="72" spans="1:20" x14ac:dyDescent="0.2">
      <c r="A72" s="14"/>
      <c r="B72" s="136"/>
      <c r="C72" s="140"/>
      <c r="D72" s="140"/>
      <c r="E72" s="136"/>
      <c r="F72" s="136"/>
      <c r="G72" s="136"/>
      <c r="H72" s="136"/>
      <c r="I72" s="136"/>
      <c r="J72" s="14"/>
      <c r="K72" s="14"/>
      <c r="L72" s="14"/>
      <c r="M72" s="14"/>
      <c r="N72" s="14"/>
      <c r="O72" s="14"/>
      <c r="P72" s="14"/>
      <c r="Q72" s="14"/>
      <c r="R72" s="14"/>
      <c r="S72" s="14"/>
      <c r="T72" s="14"/>
    </row>
    <row r="73" spans="1:20" x14ac:dyDescent="0.2">
      <c r="A73" s="14"/>
      <c r="B73" s="136"/>
      <c r="C73" s="140"/>
      <c r="D73" s="140"/>
      <c r="E73" s="136"/>
      <c r="F73" s="136"/>
      <c r="G73" s="136"/>
      <c r="H73" s="136"/>
      <c r="I73" s="136"/>
      <c r="J73" s="14"/>
      <c r="K73" s="14"/>
      <c r="L73" s="14"/>
      <c r="M73" s="14"/>
      <c r="N73" s="14"/>
      <c r="O73" s="14"/>
      <c r="P73" s="14"/>
      <c r="Q73" s="14"/>
      <c r="R73" s="14"/>
      <c r="S73" s="14"/>
      <c r="T73" s="14"/>
    </row>
    <row r="74" spans="1:20" x14ac:dyDescent="0.2">
      <c r="A74" s="14"/>
      <c r="B74" s="136"/>
      <c r="C74" s="140"/>
      <c r="D74" s="140"/>
      <c r="E74" s="136"/>
      <c r="F74" s="136"/>
      <c r="G74" s="136"/>
      <c r="H74" s="136"/>
      <c r="I74" s="136"/>
      <c r="J74" s="14"/>
      <c r="K74" s="14"/>
      <c r="L74" s="14"/>
      <c r="M74" s="14"/>
      <c r="N74" s="14"/>
      <c r="O74" s="14"/>
      <c r="P74" s="14"/>
      <c r="Q74" s="14"/>
      <c r="R74" s="14"/>
      <c r="S74" s="14"/>
      <c r="T74" s="14"/>
    </row>
    <row r="75" spans="1:20" x14ac:dyDescent="0.2">
      <c r="A75" s="14"/>
      <c r="B75" s="136"/>
      <c r="C75" s="140"/>
      <c r="D75" s="140"/>
      <c r="E75" s="136"/>
      <c r="F75" s="136"/>
      <c r="G75" s="136"/>
      <c r="H75" s="136"/>
      <c r="I75" s="136"/>
      <c r="J75" s="14"/>
      <c r="K75" s="14"/>
      <c r="L75" s="14"/>
      <c r="M75" s="14"/>
      <c r="N75" s="14"/>
      <c r="O75" s="14"/>
      <c r="P75" s="14"/>
      <c r="Q75" s="14"/>
      <c r="R75" s="14"/>
      <c r="S75" s="14"/>
      <c r="T75" s="14"/>
    </row>
    <row r="76" spans="1:20" x14ac:dyDescent="0.2">
      <c r="A76" s="14"/>
      <c r="B76" s="136"/>
      <c r="C76" s="140"/>
      <c r="D76" s="140"/>
      <c r="E76" s="136"/>
      <c r="F76" s="136"/>
      <c r="G76" s="136"/>
      <c r="H76" s="136"/>
      <c r="I76" s="136"/>
      <c r="J76" s="14"/>
      <c r="K76" s="14"/>
      <c r="L76" s="14"/>
      <c r="M76" s="14"/>
      <c r="N76" s="14"/>
      <c r="O76" s="14"/>
      <c r="P76" s="14"/>
      <c r="Q76" s="14"/>
      <c r="R76" s="14"/>
      <c r="S76" s="14"/>
      <c r="T76" s="14"/>
    </row>
    <row r="77" spans="1:20" x14ac:dyDescent="0.2">
      <c r="A77" s="14"/>
      <c r="B77" s="136"/>
      <c r="C77" s="140"/>
      <c r="D77" s="140"/>
      <c r="E77" s="136"/>
      <c r="F77" s="136"/>
      <c r="G77" s="136"/>
      <c r="H77" s="136"/>
      <c r="I77" s="136"/>
      <c r="J77" s="14"/>
      <c r="K77" s="14"/>
      <c r="L77" s="14"/>
      <c r="M77" s="14"/>
      <c r="N77" s="14"/>
      <c r="O77" s="14"/>
      <c r="P77" s="14"/>
      <c r="Q77" s="14"/>
      <c r="R77" s="14"/>
      <c r="S77" s="14"/>
      <c r="T77" s="14"/>
    </row>
    <row r="78" spans="1:20" x14ac:dyDescent="0.2">
      <c r="A78" s="14"/>
      <c r="B78" s="136"/>
      <c r="C78" s="140"/>
      <c r="D78" s="140"/>
      <c r="E78" s="136"/>
      <c r="F78" s="136"/>
      <c r="G78" s="136"/>
      <c r="H78" s="136"/>
      <c r="I78" s="136"/>
      <c r="J78" s="14"/>
      <c r="K78" s="14"/>
      <c r="L78" s="14"/>
      <c r="M78" s="14"/>
      <c r="N78" s="14"/>
      <c r="O78" s="14"/>
      <c r="P78" s="14"/>
      <c r="Q78" s="14"/>
      <c r="R78" s="14"/>
      <c r="S78" s="14"/>
      <c r="T78" s="14"/>
    </row>
    <row r="79" spans="1:20" x14ac:dyDescent="0.2">
      <c r="A79" s="14"/>
      <c r="B79" s="136"/>
      <c r="C79" s="140"/>
      <c r="D79" s="140"/>
      <c r="E79" s="136"/>
      <c r="F79" s="136"/>
      <c r="G79" s="136"/>
      <c r="H79" s="136"/>
      <c r="I79" s="136"/>
      <c r="J79" s="14"/>
      <c r="K79" s="14"/>
      <c r="L79" s="14"/>
      <c r="M79" s="14"/>
      <c r="N79" s="14"/>
      <c r="O79" s="14"/>
      <c r="P79" s="14"/>
      <c r="Q79" s="14"/>
      <c r="R79" s="14"/>
      <c r="S79" s="14"/>
      <c r="T79" s="14"/>
    </row>
    <row r="80" spans="1:20" x14ac:dyDescent="0.2">
      <c r="A80" s="14"/>
      <c r="B80" s="136"/>
      <c r="C80" s="140"/>
      <c r="D80" s="140"/>
      <c r="E80" s="136"/>
      <c r="F80" s="136"/>
      <c r="G80" s="136"/>
      <c r="H80" s="136"/>
      <c r="I80" s="136"/>
      <c r="J80" s="14"/>
      <c r="K80" s="14"/>
      <c r="L80" s="14"/>
      <c r="M80" s="14"/>
      <c r="N80" s="14"/>
      <c r="O80" s="14"/>
      <c r="P80" s="14"/>
      <c r="Q80" s="14"/>
      <c r="R80" s="14"/>
      <c r="S80" s="14"/>
      <c r="T80" s="14"/>
    </row>
    <row r="81" spans="1:20" x14ac:dyDescent="0.2">
      <c r="A81" s="14"/>
      <c r="B81" s="136"/>
      <c r="C81" s="140"/>
      <c r="D81" s="140"/>
      <c r="E81" s="136"/>
      <c r="F81" s="136"/>
      <c r="G81" s="136"/>
      <c r="H81" s="136"/>
      <c r="I81" s="136"/>
      <c r="J81" s="14"/>
      <c r="K81" s="14"/>
      <c r="L81" s="14"/>
      <c r="M81" s="14"/>
      <c r="N81" s="14"/>
      <c r="O81" s="14"/>
      <c r="P81" s="14"/>
      <c r="Q81" s="14"/>
      <c r="R81" s="14"/>
      <c r="S81" s="14"/>
      <c r="T81" s="14"/>
    </row>
    <row r="82" spans="1:20" x14ac:dyDescent="0.2">
      <c r="A82" s="14"/>
      <c r="B82" s="136"/>
      <c r="C82" s="140"/>
      <c r="D82" s="140"/>
      <c r="E82" s="136"/>
      <c r="F82" s="136"/>
      <c r="G82" s="136"/>
      <c r="H82" s="136"/>
      <c r="I82" s="136"/>
      <c r="J82" s="14"/>
      <c r="K82" s="14"/>
      <c r="L82" s="14"/>
      <c r="M82" s="14"/>
      <c r="N82" s="14"/>
      <c r="O82" s="14"/>
      <c r="P82" s="14"/>
      <c r="Q82" s="14"/>
      <c r="R82" s="14"/>
      <c r="S82" s="14"/>
      <c r="T82" s="14"/>
    </row>
    <row r="83" spans="1:20" x14ac:dyDescent="0.2">
      <c r="A83" s="14"/>
      <c r="B83" s="136"/>
      <c r="C83" s="140"/>
      <c r="D83" s="140"/>
      <c r="E83" s="136"/>
      <c r="F83" s="136"/>
      <c r="G83" s="136"/>
      <c r="H83" s="136"/>
      <c r="I83" s="136"/>
      <c r="J83" s="14"/>
      <c r="K83" s="14"/>
      <c r="L83" s="14"/>
      <c r="M83" s="14"/>
      <c r="N83" s="14"/>
      <c r="O83" s="14"/>
      <c r="P83" s="14"/>
      <c r="Q83" s="14"/>
      <c r="R83" s="14"/>
      <c r="S83" s="14"/>
      <c r="T83" s="14"/>
    </row>
    <row r="84" spans="1:20" x14ac:dyDescent="0.2">
      <c r="A84" s="14"/>
      <c r="B84" s="136"/>
      <c r="C84" s="140"/>
      <c r="D84" s="140"/>
      <c r="E84" s="136"/>
      <c r="F84" s="136"/>
      <c r="G84" s="136"/>
      <c r="H84" s="136"/>
      <c r="I84" s="136"/>
      <c r="J84" s="14"/>
      <c r="K84" s="14"/>
      <c r="L84" s="14"/>
      <c r="M84" s="14"/>
      <c r="N84" s="14"/>
      <c r="O84" s="14"/>
      <c r="P84" s="14"/>
      <c r="Q84" s="14"/>
      <c r="R84" s="14"/>
      <c r="S84" s="14"/>
      <c r="T84" s="14"/>
    </row>
    <row r="85" spans="1:20" x14ac:dyDescent="0.2">
      <c r="A85" s="14"/>
      <c r="B85" s="136"/>
      <c r="C85" s="140"/>
      <c r="D85" s="140"/>
      <c r="E85" s="136"/>
      <c r="F85" s="136"/>
      <c r="G85" s="136"/>
      <c r="H85" s="136"/>
      <c r="I85" s="136"/>
      <c r="J85" s="14"/>
      <c r="K85" s="14"/>
      <c r="L85" s="14"/>
      <c r="M85" s="14"/>
      <c r="N85" s="14"/>
      <c r="O85" s="14"/>
      <c r="P85" s="14"/>
      <c r="Q85" s="14"/>
      <c r="R85" s="14"/>
      <c r="S85" s="14"/>
      <c r="T85" s="14"/>
    </row>
    <row r="86" spans="1:20" x14ac:dyDescent="0.2">
      <c r="A86" s="14"/>
      <c r="B86" s="136"/>
      <c r="C86" s="140"/>
      <c r="D86" s="140"/>
      <c r="E86" s="136"/>
      <c r="F86" s="136"/>
      <c r="G86" s="136"/>
      <c r="H86" s="136"/>
      <c r="I86" s="136"/>
      <c r="J86" s="14"/>
      <c r="K86" s="14"/>
      <c r="L86" s="14"/>
      <c r="M86" s="14"/>
      <c r="N86" s="14"/>
      <c r="O86" s="14"/>
      <c r="P86" s="14"/>
      <c r="Q86" s="14"/>
      <c r="R86" s="14"/>
      <c r="S86" s="14"/>
      <c r="T86" s="14"/>
    </row>
    <row r="87" spans="1:20" x14ac:dyDescent="0.2">
      <c r="A87" s="14"/>
      <c r="B87" s="136"/>
      <c r="C87" s="140"/>
      <c r="D87" s="140"/>
      <c r="E87" s="136"/>
      <c r="F87" s="136"/>
      <c r="G87" s="136"/>
      <c r="H87" s="136"/>
      <c r="I87" s="136"/>
      <c r="J87" s="14"/>
      <c r="K87" s="14"/>
      <c r="L87" s="14"/>
      <c r="M87" s="14"/>
      <c r="N87" s="14"/>
      <c r="O87" s="14"/>
      <c r="P87" s="14"/>
      <c r="Q87" s="14"/>
      <c r="R87" s="14"/>
      <c r="S87" s="14"/>
      <c r="T87" s="14"/>
    </row>
    <row r="88" spans="1:20" x14ac:dyDescent="0.2">
      <c r="A88" s="14"/>
      <c r="B88" s="136"/>
      <c r="C88" s="140"/>
      <c r="D88" s="140"/>
      <c r="E88" s="136"/>
      <c r="F88" s="136"/>
      <c r="G88" s="136"/>
      <c r="H88" s="136"/>
      <c r="I88" s="136"/>
      <c r="J88" s="14"/>
      <c r="K88" s="14"/>
      <c r="L88" s="14"/>
      <c r="M88" s="14"/>
      <c r="N88" s="14"/>
      <c r="O88" s="14"/>
      <c r="P88" s="14"/>
      <c r="Q88" s="14"/>
      <c r="R88" s="14"/>
      <c r="S88" s="14"/>
      <c r="T88" s="14"/>
    </row>
    <row r="89" spans="1:20" x14ac:dyDescent="0.2">
      <c r="A89" s="14"/>
      <c r="B89" s="136"/>
      <c r="C89" s="140"/>
      <c r="D89" s="140"/>
      <c r="E89" s="136"/>
      <c r="F89" s="136"/>
      <c r="G89" s="136"/>
      <c r="H89" s="136"/>
      <c r="I89" s="136"/>
      <c r="J89" s="14"/>
      <c r="K89" s="14"/>
      <c r="L89" s="14"/>
      <c r="M89" s="14"/>
      <c r="N89" s="14"/>
      <c r="O89" s="14"/>
      <c r="P89" s="14"/>
      <c r="Q89" s="14"/>
      <c r="R89" s="14"/>
      <c r="S89" s="14"/>
      <c r="T89" s="14"/>
    </row>
    <row r="90" spans="1:20" x14ac:dyDescent="0.2">
      <c r="A90" s="14"/>
      <c r="B90" s="136"/>
      <c r="C90" s="140"/>
      <c r="D90" s="140"/>
      <c r="E90" s="136"/>
      <c r="F90" s="136"/>
      <c r="G90" s="136"/>
      <c r="H90" s="136"/>
      <c r="I90" s="136"/>
      <c r="J90" s="14"/>
      <c r="K90" s="14"/>
      <c r="L90" s="14"/>
      <c r="M90" s="14"/>
      <c r="N90" s="14"/>
      <c r="O90" s="14"/>
      <c r="P90" s="14"/>
      <c r="Q90" s="14"/>
      <c r="R90" s="14"/>
      <c r="S90" s="14"/>
      <c r="T90" s="14"/>
    </row>
    <row r="91" spans="1:20" x14ac:dyDescent="0.2">
      <c r="A91" s="14"/>
      <c r="B91" s="136"/>
      <c r="C91" s="140"/>
      <c r="D91" s="140"/>
      <c r="E91" s="136"/>
      <c r="F91" s="136"/>
      <c r="G91" s="136"/>
      <c r="H91" s="136"/>
      <c r="I91" s="136"/>
      <c r="J91" s="14"/>
      <c r="K91" s="14"/>
      <c r="L91" s="14"/>
      <c r="M91" s="14"/>
      <c r="N91" s="14"/>
      <c r="O91" s="14"/>
      <c r="P91" s="14"/>
      <c r="Q91" s="14"/>
      <c r="R91" s="14"/>
      <c r="S91" s="14"/>
      <c r="T91" s="14"/>
    </row>
    <row r="92" spans="1:20" x14ac:dyDescent="0.2">
      <c r="A92" s="14"/>
      <c r="B92" s="136"/>
      <c r="C92" s="140"/>
      <c r="D92" s="140"/>
      <c r="E92" s="136"/>
      <c r="F92" s="136"/>
      <c r="G92" s="136"/>
      <c r="H92" s="136"/>
      <c r="I92" s="136"/>
      <c r="J92" s="14"/>
      <c r="K92" s="14"/>
      <c r="L92" s="14"/>
      <c r="M92" s="14"/>
      <c r="N92" s="14"/>
      <c r="O92" s="14"/>
      <c r="P92" s="14"/>
      <c r="Q92" s="14"/>
      <c r="R92" s="14"/>
      <c r="S92" s="14"/>
      <c r="T92" s="14"/>
    </row>
    <row r="93" spans="1:20" x14ac:dyDescent="0.2">
      <c r="A93" s="14"/>
      <c r="B93" s="136"/>
      <c r="C93" s="140"/>
      <c r="D93" s="140"/>
      <c r="E93" s="136"/>
      <c r="F93" s="136"/>
      <c r="G93" s="136"/>
      <c r="H93" s="136"/>
      <c r="I93" s="136"/>
      <c r="J93" s="14"/>
      <c r="K93" s="14"/>
      <c r="L93" s="14"/>
      <c r="M93" s="14"/>
      <c r="N93" s="14"/>
      <c r="O93" s="14"/>
      <c r="P93" s="14"/>
      <c r="Q93" s="14"/>
      <c r="R93" s="14"/>
      <c r="S93" s="14"/>
      <c r="T93" s="14"/>
    </row>
    <row r="94" spans="1:20" x14ac:dyDescent="0.2">
      <c r="A94" s="14"/>
      <c r="B94" s="136"/>
      <c r="C94" s="140"/>
      <c r="D94" s="140"/>
      <c r="E94" s="136"/>
      <c r="F94" s="136"/>
      <c r="G94" s="136"/>
      <c r="H94" s="136"/>
      <c r="I94" s="136"/>
      <c r="J94" s="14"/>
      <c r="K94" s="14"/>
      <c r="L94" s="14"/>
      <c r="M94" s="14"/>
      <c r="N94" s="14"/>
      <c r="O94" s="14"/>
      <c r="P94" s="14"/>
      <c r="Q94" s="14"/>
      <c r="R94" s="14"/>
      <c r="S94" s="14"/>
      <c r="T94" s="14"/>
    </row>
    <row r="95" spans="1:20" x14ac:dyDescent="0.2">
      <c r="A95" s="14"/>
      <c r="B95" s="136"/>
      <c r="C95" s="140"/>
      <c r="D95" s="140"/>
      <c r="E95" s="136"/>
      <c r="F95" s="136"/>
      <c r="G95" s="136"/>
      <c r="H95" s="136"/>
      <c r="I95" s="136"/>
      <c r="J95" s="14"/>
      <c r="K95" s="14"/>
      <c r="L95" s="14"/>
      <c r="M95" s="14"/>
      <c r="N95" s="14"/>
      <c r="O95" s="14"/>
      <c r="P95" s="14"/>
      <c r="Q95" s="14"/>
      <c r="R95" s="14"/>
      <c r="S95" s="14"/>
      <c r="T95" s="14"/>
    </row>
    <row r="96" spans="1:20" x14ac:dyDescent="0.2">
      <c r="A96" s="14"/>
      <c r="B96" s="136"/>
      <c r="C96" s="140"/>
      <c r="D96" s="140"/>
      <c r="E96" s="136"/>
      <c r="F96" s="136"/>
      <c r="G96" s="136"/>
      <c r="H96" s="136"/>
      <c r="I96" s="136"/>
      <c r="J96" s="14"/>
      <c r="K96" s="14"/>
      <c r="L96" s="14"/>
      <c r="M96" s="14"/>
      <c r="N96" s="14"/>
      <c r="O96" s="14"/>
      <c r="P96" s="14"/>
      <c r="Q96" s="14"/>
      <c r="R96" s="14"/>
      <c r="S96" s="14"/>
      <c r="T96" s="14"/>
    </row>
    <row r="97" spans="1:20" x14ac:dyDescent="0.2">
      <c r="A97" s="14"/>
      <c r="B97" s="136"/>
      <c r="C97" s="140"/>
      <c r="D97" s="140"/>
      <c r="E97" s="136"/>
      <c r="F97" s="136"/>
      <c r="G97" s="136"/>
      <c r="H97" s="136"/>
      <c r="I97" s="136"/>
      <c r="J97" s="14"/>
      <c r="K97" s="14"/>
      <c r="L97" s="14"/>
      <c r="M97" s="14"/>
      <c r="N97" s="14"/>
      <c r="O97" s="14"/>
      <c r="P97" s="14"/>
      <c r="Q97" s="14"/>
      <c r="R97" s="14"/>
      <c r="S97" s="14"/>
      <c r="T97" s="14"/>
    </row>
    <row r="98" spans="1:20" x14ac:dyDescent="0.2">
      <c r="A98" s="14"/>
      <c r="B98" s="136"/>
      <c r="C98" s="140"/>
      <c r="D98" s="140"/>
      <c r="E98" s="136"/>
      <c r="F98" s="136"/>
      <c r="G98" s="136"/>
      <c r="H98" s="136"/>
      <c r="I98" s="136"/>
      <c r="J98" s="14"/>
      <c r="K98" s="14"/>
      <c r="L98" s="14"/>
      <c r="M98" s="14"/>
      <c r="N98" s="14"/>
      <c r="O98" s="14"/>
      <c r="P98" s="14"/>
      <c r="Q98" s="14"/>
      <c r="R98" s="14"/>
      <c r="S98" s="14"/>
      <c r="T98" s="14"/>
    </row>
    <row r="99" spans="1:20" x14ac:dyDescent="0.2">
      <c r="A99" s="14"/>
      <c r="B99" s="136"/>
      <c r="C99" s="140"/>
      <c r="D99" s="140"/>
      <c r="E99" s="136"/>
      <c r="F99" s="136"/>
      <c r="G99" s="136"/>
      <c r="H99" s="136"/>
      <c r="I99" s="136"/>
      <c r="J99" s="14"/>
      <c r="K99" s="14"/>
      <c r="L99" s="14"/>
      <c r="M99" s="14"/>
      <c r="N99" s="14"/>
      <c r="O99" s="14"/>
      <c r="P99" s="14"/>
      <c r="Q99" s="14"/>
      <c r="R99" s="14"/>
      <c r="S99" s="14"/>
      <c r="T99" s="14"/>
    </row>
    <row r="100" spans="1:20" x14ac:dyDescent="0.2">
      <c r="A100" s="14"/>
      <c r="B100" s="136"/>
      <c r="C100" s="140"/>
      <c r="D100" s="140"/>
      <c r="E100" s="136"/>
      <c r="F100" s="136"/>
      <c r="G100" s="136"/>
      <c r="H100" s="136"/>
      <c r="I100" s="136"/>
      <c r="J100" s="14"/>
      <c r="K100" s="14"/>
      <c r="L100" s="14"/>
      <c r="M100" s="14"/>
      <c r="N100" s="14"/>
      <c r="O100" s="14"/>
      <c r="P100" s="14"/>
      <c r="Q100" s="14"/>
      <c r="R100" s="14"/>
      <c r="S100" s="14"/>
      <c r="T100" s="14"/>
    </row>
    <row r="101" spans="1:20" x14ac:dyDescent="0.2">
      <c r="A101" s="14"/>
      <c r="B101" s="136"/>
      <c r="C101" s="140"/>
      <c r="D101" s="140"/>
      <c r="E101" s="136"/>
      <c r="F101" s="136"/>
      <c r="G101" s="136"/>
      <c r="H101" s="136"/>
      <c r="I101" s="136"/>
      <c r="J101" s="14"/>
      <c r="K101" s="14"/>
      <c r="L101" s="14"/>
      <c r="M101" s="14"/>
      <c r="N101" s="14"/>
      <c r="O101" s="14"/>
      <c r="P101" s="14"/>
      <c r="Q101" s="14"/>
      <c r="R101" s="14"/>
      <c r="S101" s="14"/>
      <c r="T101" s="14"/>
    </row>
    <row r="102" spans="1:20" x14ac:dyDescent="0.2">
      <c r="A102" s="14"/>
      <c r="B102" s="136"/>
      <c r="C102" s="140"/>
      <c r="D102" s="140"/>
      <c r="E102" s="136"/>
      <c r="F102" s="136"/>
      <c r="G102" s="136"/>
      <c r="H102" s="136"/>
      <c r="I102" s="136"/>
      <c r="J102" s="14"/>
      <c r="K102" s="14"/>
      <c r="L102" s="14"/>
      <c r="M102" s="14"/>
      <c r="N102" s="14"/>
      <c r="O102" s="14"/>
      <c r="P102" s="14"/>
      <c r="Q102" s="14"/>
      <c r="R102" s="14"/>
      <c r="S102" s="14"/>
      <c r="T102" s="14"/>
    </row>
    <row r="103" spans="1:20" x14ac:dyDescent="0.2">
      <c r="A103" s="14"/>
      <c r="B103" s="136"/>
      <c r="C103" s="140"/>
      <c r="D103" s="140"/>
      <c r="E103" s="136"/>
      <c r="F103" s="136"/>
      <c r="G103" s="136"/>
      <c r="H103" s="136"/>
      <c r="I103" s="136"/>
      <c r="J103" s="14"/>
      <c r="K103" s="14"/>
      <c r="L103" s="14"/>
      <c r="M103" s="14"/>
      <c r="N103" s="14"/>
      <c r="O103" s="14"/>
      <c r="P103" s="14"/>
      <c r="Q103" s="14"/>
      <c r="R103" s="14"/>
      <c r="S103" s="14"/>
      <c r="T103" s="14"/>
    </row>
    <row r="104" spans="1:20" x14ac:dyDescent="0.2">
      <c r="A104" s="14"/>
      <c r="B104" s="136"/>
      <c r="C104" s="140"/>
      <c r="D104" s="140"/>
      <c r="E104" s="136"/>
      <c r="F104" s="136"/>
      <c r="G104" s="136"/>
      <c r="H104" s="136"/>
      <c r="I104" s="136"/>
      <c r="J104" s="14"/>
      <c r="K104" s="14"/>
      <c r="L104" s="14"/>
      <c r="M104" s="14"/>
      <c r="N104" s="14"/>
      <c r="O104" s="14"/>
      <c r="P104" s="14"/>
      <c r="Q104" s="14"/>
      <c r="R104" s="14"/>
      <c r="S104" s="14"/>
      <c r="T104" s="14"/>
    </row>
    <row r="105" spans="1:20" x14ac:dyDescent="0.2">
      <c r="A105" s="14"/>
      <c r="B105" s="136"/>
      <c r="C105" s="140"/>
      <c r="D105" s="140"/>
      <c r="E105" s="136"/>
      <c r="F105" s="136"/>
      <c r="G105" s="136"/>
      <c r="H105" s="136"/>
      <c r="I105" s="136"/>
      <c r="J105" s="14"/>
      <c r="K105" s="14"/>
      <c r="L105" s="14"/>
      <c r="M105" s="14"/>
      <c r="N105" s="14"/>
      <c r="O105" s="14"/>
      <c r="P105" s="14"/>
      <c r="Q105" s="14"/>
      <c r="R105" s="14"/>
      <c r="S105" s="14"/>
      <c r="T105" s="14"/>
    </row>
    <row r="106" spans="1:20" x14ac:dyDescent="0.2">
      <c r="A106" s="14"/>
      <c r="B106" s="136"/>
      <c r="C106" s="140"/>
      <c r="D106" s="140"/>
      <c r="E106" s="136"/>
      <c r="F106" s="136"/>
      <c r="G106" s="136"/>
      <c r="H106" s="136"/>
      <c r="I106" s="136"/>
      <c r="J106" s="14"/>
      <c r="K106" s="14"/>
      <c r="L106" s="14"/>
      <c r="M106" s="14"/>
      <c r="N106" s="14"/>
      <c r="O106" s="14"/>
      <c r="P106" s="14"/>
      <c r="Q106" s="14"/>
      <c r="R106" s="14"/>
      <c r="S106" s="14"/>
      <c r="T106" s="14"/>
    </row>
    <row r="107" spans="1:20" x14ac:dyDescent="0.2">
      <c r="A107" s="14"/>
      <c r="B107" s="136"/>
      <c r="C107" s="140"/>
      <c r="D107" s="140"/>
      <c r="E107" s="136"/>
      <c r="F107" s="136"/>
      <c r="G107" s="136"/>
      <c r="H107" s="136"/>
      <c r="I107" s="136"/>
      <c r="J107" s="14"/>
      <c r="K107" s="14"/>
      <c r="L107" s="14"/>
      <c r="M107" s="14"/>
      <c r="N107" s="14"/>
      <c r="O107" s="14"/>
      <c r="P107" s="14"/>
      <c r="Q107" s="14"/>
      <c r="R107" s="14"/>
      <c r="S107" s="14"/>
      <c r="T107" s="14"/>
    </row>
    <row r="108" spans="1:20" x14ac:dyDescent="0.2">
      <c r="A108" s="14"/>
      <c r="B108" s="136"/>
      <c r="C108" s="140"/>
      <c r="D108" s="140"/>
      <c r="E108" s="136"/>
      <c r="F108" s="136"/>
      <c r="G108" s="136"/>
      <c r="H108" s="136"/>
      <c r="I108" s="136"/>
      <c r="J108" s="14"/>
      <c r="K108" s="14"/>
      <c r="L108" s="14"/>
      <c r="M108" s="14"/>
      <c r="N108" s="14"/>
      <c r="O108" s="14"/>
      <c r="P108" s="14"/>
      <c r="Q108" s="14"/>
      <c r="R108" s="14"/>
      <c r="S108" s="14"/>
      <c r="T108" s="14"/>
    </row>
    <row r="109" spans="1:20" x14ac:dyDescent="0.2">
      <c r="A109" s="14"/>
      <c r="B109" s="136"/>
      <c r="C109" s="140"/>
      <c r="D109" s="140"/>
      <c r="E109" s="136"/>
      <c r="F109" s="136"/>
      <c r="G109" s="136"/>
      <c r="H109" s="136"/>
      <c r="I109" s="136"/>
      <c r="J109" s="14"/>
      <c r="K109" s="14"/>
      <c r="L109" s="14"/>
      <c r="M109" s="14"/>
      <c r="N109" s="14"/>
      <c r="O109" s="14"/>
      <c r="P109" s="14"/>
      <c r="Q109" s="14"/>
      <c r="R109" s="14"/>
      <c r="S109" s="14"/>
      <c r="T109" s="14"/>
    </row>
    <row r="110" spans="1:20" x14ac:dyDescent="0.2">
      <c r="A110" s="14"/>
      <c r="B110" s="136"/>
      <c r="C110" s="140"/>
      <c r="D110" s="140"/>
      <c r="E110" s="136"/>
      <c r="F110" s="136"/>
      <c r="G110" s="136"/>
      <c r="H110" s="136"/>
      <c r="I110" s="136"/>
      <c r="J110" s="14"/>
      <c r="K110" s="14"/>
      <c r="L110" s="14"/>
      <c r="M110" s="14"/>
      <c r="N110" s="14"/>
      <c r="O110" s="14"/>
      <c r="P110" s="14"/>
      <c r="Q110" s="14"/>
      <c r="R110" s="14"/>
      <c r="S110" s="14"/>
      <c r="T110" s="14"/>
    </row>
    <row r="111" spans="1:20" x14ac:dyDescent="0.2">
      <c r="A111" s="14"/>
      <c r="B111" s="136"/>
      <c r="C111" s="140"/>
      <c r="D111" s="140"/>
      <c r="E111" s="136"/>
      <c r="F111" s="136"/>
      <c r="G111" s="136"/>
      <c r="H111" s="136"/>
      <c r="I111" s="136"/>
      <c r="J111" s="14"/>
      <c r="K111" s="14"/>
      <c r="L111" s="14"/>
      <c r="M111" s="14"/>
      <c r="N111" s="14"/>
      <c r="O111" s="14"/>
      <c r="P111" s="14"/>
      <c r="Q111" s="14"/>
      <c r="R111" s="14"/>
      <c r="S111" s="14"/>
      <c r="T111" s="14"/>
    </row>
    <row r="112" spans="1:20" x14ac:dyDescent="0.2">
      <c r="A112" s="14"/>
      <c r="B112" s="136"/>
      <c r="C112" s="140"/>
      <c r="D112" s="140"/>
      <c r="E112" s="136"/>
      <c r="F112" s="136"/>
      <c r="G112" s="136"/>
      <c r="H112" s="136"/>
      <c r="I112" s="136"/>
      <c r="J112" s="14"/>
      <c r="K112" s="14"/>
      <c r="L112" s="14"/>
      <c r="M112" s="14"/>
      <c r="N112" s="14"/>
      <c r="O112" s="14"/>
      <c r="P112" s="14"/>
      <c r="Q112" s="14"/>
      <c r="R112" s="14"/>
      <c r="S112" s="14"/>
      <c r="T112" s="14"/>
    </row>
    <row r="113" spans="1:20" x14ac:dyDescent="0.2">
      <c r="A113" s="14"/>
      <c r="B113" s="136"/>
      <c r="C113" s="140"/>
      <c r="D113" s="140"/>
      <c r="E113" s="136"/>
      <c r="F113" s="136"/>
      <c r="G113" s="136"/>
      <c r="H113" s="136"/>
      <c r="I113" s="136"/>
      <c r="J113" s="14"/>
      <c r="K113" s="14"/>
      <c r="L113" s="14"/>
      <c r="M113" s="14"/>
      <c r="N113" s="14"/>
      <c r="O113" s="14"/>
      <c r="P113" s="14"/>
      <c r="Q113" s="14"/>
      <c r="R113" s="14"/>
      <c r="S113" s="14"/>
      <c r="T113" s="14"/>
    </row>
    <row r="114" spans="1:20" x14ac:dyDescent="0.2">
      <c r="A114" s="14"/>
      <c r="B114" s="136"/>
      <c r="C114" s="140"/>
      <c r="D114" s="140"/>
      <c r="E114" s="136"/>
      <c r="F114" s="136"/>
      <c r="G114" s="136"/>
      <c r="H114" s="136"/>
      <c r="I114" s="136"/>
      <c r="J114" s="14"/>
      <c r="K114" s="14"/>
      <c r="L114" s="14"/>
      <c r="M114" s="14"/>
      <c r="N114" s="14"/>
      <c r="O114" s="14"/>
      <c r="P114" s="14"/>
      <c r="Q114" s="14"/>
      <c r="R114" s="14"/>
      <c r="S114" s="14"/>
      <c r="T114" s="14"/>
    </row>
    <row r="115" spans="1:20" x14ac:dyDescent="0.2">
      <c r="A115" s="14"/>
      <c r="B115" s="136"/>
      <c r="C115" s="140"/>
      <c r="D115" s="140"/>
      <c r="E115" s="136"/>
      <c r="F115" s="136"/>
      <c r="G115" s="136"/>
      <c r="H115" s="136"/>
      <c r="I115" s="136"/>
      <c r="J115" s="14"/>
      <c r="K115" s="14"/>
      <c r="L115" s="14"/>
      <c r="M115" s="14"/>
      <c r="N115" s="14"/>
      <c r="O115" s="14"/>
      <c r="P115" s="14"/>
      <c r="Q115" s="14"/>
      <c r="R115" s="14"/>
      <c r="S115" s="14"/>
      <c r="T115" s="14"/>
    </row>
    <row r="116" spans="1:20" x14ac:dyDescent="0.2">
      <c r="A116" s="14"/>
      <c r="B116" s="136"/>
      <c r="C116" s="140"/>
      <c r="D116" s="140"/>
      <c r="E116" s="136"/>
      <c r="F116" s="136"/>
      <c r="G116" s="136"/>
      <c r="H116" s="136"/>
      <c r="I116" s="136"/>
      <c r="J116" s="14"/>
      <c r="K116" s="14"/>
      <c r="L116" s="14"/>
      <c r="M116" s="14"/>
      <c r="N116" s="14"/>
      <c r="O116" s="14"/>
      <c r="P116" s="14"/>
      <c r="Q116" s="14"/>
      <c r="R116" s="14"/>
      <c r="S116" s="14"/>
      <c r="T116" s="14"/>
    </row>
    <row r="117" spans="1:20" x14ac:dyDescent="0.2">
      <c r="A117" s="14"/>
      <c r="B117" s="136"/>
      <c r="C117" s="140"/>
      <c r="D117" s="140"/>
      <c r="E117" s="136"/>
      <c r="F117" s="136"/>
      <c r="G117" s="136"/>
      <c r="H117" s="136"/>
      <c r="I117" s="136"/>
      <c r="J117" s="14"/>
      <c r="K117" s="14"/>
      <c r="L117" s="14"/>
      <c r="M117" s="14"/>
      <c r="N117" s="14"/>
      <c r="O117" s="14"/>
      <c r="P117" s="14"/>
      <c r="Q117" s="14"/>
      <c r="R117" s="14"/>
      <c r="S117" s="14"/>
      <c r="T117" s="14"/>
    </row>
    <row r="118" spans="1:20" x14ac:dyDescent="0.2">
      <c r="A118" s="14"/>
      <c r="B118" s="136"/>
      <c r="C118" s="140"/>
      <c r="D118" s="140"/>
      <c r="E118" s="136"/>
      <c r="F118" s="136"/>
      <c r="G118" s="136"/>
      <c r="H118" s="136"/>
      <c r="I118" s="136"/>
      <c r="J118" s="14"/>
      <c r="K118" s="14"/>
      <c r="L118" s="14"/>
      <c r="M118" s="14"/>
      <c r="N118" s="14"/>
      <c r="O118" s="14"/>
      <c r="P118" s="14"/>
      <c r="Q118" s="14"/>
      <c r="R118" s="14"/>
      <c r="S118" s="14"/>
      <c r="T118" s="14"/>
    </row>
    <row r="119" spans="1:20" x14ac:dyDescent="0.2">
      <c r="A119" s="14"/>
      <c r="B119" s="14"/>
      <c r="C119" s="67"/>
      <c r="D119" s="67"/>
      <c r="E119" s="14"/>
      <c r="F119" s="14"/>
      <c r="G119" s="14"/>
      <c r="H119" s="14"/>
      <c r="I119" s="14"/>
      <c r="J119" s="14"/>
      <c r="K119" s="14"/>
      <c r="L119" s="14"/>
      <c r="M119" s="14"/>
      <c r="N119" s="14"/>
      <c r="O119" s="14"/>
      <c r="P119" s="14"/>
      <c r="Q119" s="14"/>
      <c r="R119" s="14"/>
      <c r="S119" s="14"/>
      <c r="T119" s="14"/>
    </row>
    <row r="120" spans="1:20" x14ac:dyDescent="0.2">
      <c r="A120" s="14"/>
      <c r="B120" s="14"/>
      <c r="C120" s="67"/>
      <c r="D120" s="67"/>
      <c r="E120" s="14"/>
      <c r="F120" s="14"/>
      <c r="G120" s="14"/>
      <c r="H120" s="14"/>
      <c r="I120" s="14"/>
      <c r="J120" s="14"/>
      <c r="K120" s="14"/>
      <c r="L120" s="14"/>
      <c r="M120" s="14"/>
      <c r="N120" s="14"/>
      <c r="O120" s="14"/>
      <c r="P120" s="14"/>
      <c r="Q120" s="14"/>
      <c r="R120" s="14"/>
      <c r="S120" s="14"/>
      <c r="T120" s="14"/>
    </row>
    <row r="121" spans="1:20" x14ac:dyDescent="0.2">
      <c r="A121" s="14"/>
      <c r="B121" s="14"/>
      <c r="C121" s="67"/>
      <c r="D121" s="67"/>
      <c r="E121" s="14"/>
      <c r="F121" s="14"/>
      <c r="G121" s="14"/>
      <c r="H121" s="14"/>
      <c r="I121" s="14"/>
      <c r="J121" s="14"/>
      <c r="K121" s="14"/>
      <c r="L121" s="14"/>
      <c r="M121" s="14"/>
      <c r="N121" s="14"/>
      <c r="O121" s="14"/>
      <c r="P121" s="14"/>
      <c r="Q121" s="14"/>
      <c r="R121" s="14"/>
      <c r="S121" s="14"/>
      <c r="T121" s="14"/>
    </row>
    <row r="122" spans="1:20" x14ac:dyDescent="0.2">
      <c r="A122" s="14"/>
      <c r="B122" s="14"/>
      <c r="C122" s="67"/>
      <c r="D122" s="67"/>
      <c r="E122" s="14"/>
      <c r="F122" s="14"/>
      <c r="G122" s="14"/>
      <c r="H122" s="14"/>
      <c r="I122" s="14"/>
      <c r="J122" s="14"/>
      <c r="K122" s="14"/>
      <c r="L122" s="14"/>
      <c r="M122" s="14"/>
      <c r="N122" s="14"/>
      <c r="O122" s="14"/>
      <c r="P122" s="14"/>
      <c r="Q122" s="14"/>
      <c r="R122" s="14"/>
      <c r="S122" s="14"/>
      <c r="T122" s="14"/>
    </row>
    <row r="123" spans="1:20" x14ac:dyDescent="0.2">
      <c r="A123" s="14"/>
      <c r="B123" s="14"/>
      <c r="C123" s="67"/>
      <c r="D123" s="67"/>
      <c r="E123" s="14"/>
      <c r="F123" s="14"/>
      <c r="G123" s="14"/>
      <c r="H123" s="14"/>
      <c r="I123" s="14"/>
      <c r="J123" s="14"/>
      <c r="K123" s="14"/>
      <c r="L123" s="14"/>
      <c r="M123" s="14"/>
      <c r="N123" s="14"/>
      <c r="O123" s="14"/>
      <c r="P123" s="14"/>
      <c r="Q123" s="14"/>
      <c r="R123" s="14"/>
      <c r="S123" s="14"/>
      <c r="T123" s="14"/>
    </row>
    <row r="124" spans="1:20" x14ac:dyDescent="0.2">
      <c r="A124" s="14"/>
      <c r="B124" s="14"/>
      <c r="C124" s="67"/>
      <c r="D124" s="67"/>
      <c r="E124" s="14"/>
      <c r="F124" s="14"/>
      <c r="G124" s="14"/>
      <c r="H124" s="14"/>
      <c r="I124" s="14"/>
      <c r="J124" s="14"/>
      <c r="K124" s="14"/>
      <c r="L124" s="14"/>
      <c r="M124" s="14"/>
      <c r="N124" s="14"/>
      <c r="O124" s="14"/>
      <c r="P124" s="14"/>
      <c r="Q124" s="14"/>
      <c r="R124" s="14"/>
      <c r="S124" s="14"/>
      <c r="T124" s="14"/>
    </row>
    <row r="125" spans="1:20" x14ac:dyDescent="0.2">
      <c r="A125" s="14"/>
      <c r="B125" s="14"/>
      <c r="C125" s="67"/>
      <c r="D125" s="67"/>
      <c r="E125" s="14"/>
      <c r="F125" s="14"/>
      <c r="G125" s="14"/>
      <c r="H125" s="14"/>
      <c r="I125" s="14"/>
      <c r="J125" s="14"/>
      <c r="K125" s="14"/>
      <c r="L125" s="14"/>
      <c r="M125" s="14"/>
      <c r="N125" s="14"/>
      <c r="O125" s="14"/>
      <c r="P125" s="14"/>
      <c r="Q125" s="14"/>
      <c r="R125" s="14"/>
      <c r="S125" s="14"/>
      <c r="T125" s="14"/>
    </row>
    <row r="126" spans="1:20" x14ac:dyDescent="0.2">
      <c r="A126" s="14"/>
      <c r="B126" s="14"/>
      <c r="C126" s="67"/>
      <c r="D126" s="67"/>
      <c r="E126" s="14"/>
      <c r="F126" s="14"/>
      <c r="G126" s="14"/>
      <c r="H126" s="14"/>
      <c r="I126" s="14"/>
      <c r="J126" s="14"/>
      <c r="K126" s="14"/>
      <c r="L126" s="14"/>
      <c r="M126" s="14"/>
      <c r="N126" s="14"/>
      <c r="O126" s="14"/>
      <c r="P126" s="14"/>
      <c r="Q126" s="14"/>
      <c r="R126" s="14"/>
      <c r="S126" s="14"/>
      <c r="T126" s="14"/>
    </row>
    <row r="127" spans="1:20" x14ac:dyDescent="0.2">
      <c r="A127" s="14"/>
      <c r="B127" s="14"/>
      <c r="C127" s="67"/>
      <c r="D127" s="67"/>
      <c r="E127" s="14"/>
      <c r="F127" s="14"/>
      <c r="G127" s="14"/>
      <c r="H127" s="14"/>
      <c r="I127" s="14"/>
      <c r="J127" s="14"/>
      <c r="K127" s="14"/>
      <c r="L127" s="14"/>
      <c r="M127" s="14"/>
      <c r="N127" s="14"/>
      <c r="O127" s="14"/>
      <c r="P127" s="14"/>
      <c r="Q127" s="14"/>
      <c r="R127" s="14"/>
      <c r="S127" s="14"/>
      <c r="T127" s="14"/>
    </row>
    <row r="128" spans="1:20" x14ac:dyDescent="0.2">
      <c r="A128" s="14"/>
      <c r="B128" s="14"/>
      <c r="C128" s="67"/>
      <c r="D128" s="67"/>
      <c r="E128" s="14"/>
      <c r="F128" s="14"/>
      <c r="G128" s="14"/>
      <c r="H128" s="14"/>
      <c r="I128" s="14"/>
      <c r="J128" s="14"/>
      <c r="K128" s="14"/>
      <c r="L128" s="14"/>
      <c r="M128" s="14"/>
      <c r="N128" s="14"/>
      <c r="O128" s="14"/>
      <c r="P128" s="14"/>
      <c r="Q128" s="14"/>
      <c r="R128" s="14"/>
      <c r="S128" s="14"/>
      <c r="T128" s="14"/>
    </row>
    <row r="129" spans="1:20" x14ac:dyDescent="0.2">
      <c r="A129" s="14"/>
      <c r="B129" s="14"/>
      <c r="C129" s="67"/>
      <c r="D129" s="67"/>
      <c r="E129" s="14"/>
      <c r="F129" s="14"/>
      <c r="G129" s="14"/>
      <c r="H129" s="14"/>
      <c r="I129" s="14"/>
      <c r="J129" s="14"/>
      <c r="K129" s="14"/>
      <c r="L129" s="14"/>
      <c r="M129" s="14"/>
      <c r="N129" s="14"/>
      <c r="O129" s="14"/>
      <c r="P129" s="14"/>
      <c r="Q129" s="14"/>
      <c r="R129" s="14"/>
      <c r="S129" s="14"/>
      <c r="T129" s="14"/>
    </row>
    <row r="130" spans="1:20" x14ac:dyDescent="0.2">
      <c r="A130" s="14"/>
      <c r="B130" s="14"/>
      <c r="C130" s="67"/>
      <c r="D130" s="67"/>
      <c r="E130" s="14"/>
      <c r="F130" s="14"/>
      <c r="G130" s="14"/>
      <c r="H130" s="14"/>
      <c r="I130" s="14"/>
      <c r="J130" s="14"/>
      <c r="K130" s="14"/>
      <c r="L130" s="14"/>
      <c r="M130" s="14"/>
      <c r="N130" s="14"/>
      <c r="O130" s="14"/>
      <c r="P130" s="14"/>
      <c r="Q130" s="14"/>
      <c r="R130" s="14"/>
      <c r="S130" s="14"/>
      <c r="T130" s="14"/>
    </row>
    <row r="131" spans="1:20" x14ac:dyDescent="0.2">
      <c r="A131" s="14"/>
      <c r="B131" s="14"/>
      <c r="C131" s="67"/>
      <c r="D131" s="67"/>
      <c r="E131" s="14"/>
      <c r="F131" s="14"/>
      <c r="G131" s="14"/>
      <c r="H131" s="14"/>
      <c r="I131" s="14"/>
      <c r="J131" s="14"/>
      <c r="K131" s="14"/>
      <c r="L131" s="14"/>
      <c r="M131" s="14"/>
      <c r="N131" s="14"/>
      <c r="O131" s="14"/>
      <c r="P131" s="14"/>
      <c r="Q131" s="14"/>
      <c r="R131" s="14"/>
      <c r="S131" s="14"/>
      <c r="T131" s="14"/>
    </row>
    <row r="132" spans="1:20" x14ac:dyDescent="0.2">
      <c r="A132" s="14"/>
      <c r="B132" s="14"/>
      <c r="C132" s="67"/>
      <c r="D132" s="67"/>
      <c r="E132" s="14"/>
      <c r="F132" s="14"/>
      <c r="G132" s="14"/>
      <c r="H132" s="14"/>
      <c r="I132" s="14"/>
      <c r="J132" s="14"/>
      <c r="K132" s="14"/>
      <c r="L132" s="14"/>
      <c r="M132" s="14"/>
      <c r="N132" s="14"/>
      <c r="O132" s="14"/>
      <c r="P132" s="14"/>
      <c r="Q132" s="14"/>
      <c r="R132" s="14"/>
      <c r="S132" s="14"/>
      <c r="T132" s="14"/>
    </row>
    <row r="133" spans="1:20" x14ac:dyDescent="0.2">
      <c r="A133" s="14"/>
      <c r="B133" s="14"/>
      <c r="C133" s="67"/>
      <c r="D133" s="67"/>
      <c r="E133" s="14"/>
      <c r="F133" s="14"/>
      <c r="G133" s="14"/>
      <c r="H133" s="14"/>
      <c r="I133" s="14"/>
      <c r="J133" s="14"/>
      <c r="K133" s="14"/>
      <c r="L133" s="14"/>
      <c r="M133" s="14"/>
      <c r="N133" s="14"/>
      <c r="O133" s="14"/>
      <c r="P133" s="14"/>
      <c r="Q133" s="14"/>
      <c r="R133" s="14"/>
      <c r="S133" s="14"/>
      <c r="T133" s="14"/>
    </row>
    <row r="134" spans="1:20" x14ac:dyDescent="0.2">
      <c r="A134" s="14"/>
      <c r="B134" s="14"/>
      <c r="C134" s="67"/>
      <c r="D134" s="67"/>
      <c r="E134" s="14"/>
      <c r="F134" s="14"/>
      <c r="G134" s="14"/>
      <c r="H134" s="14"/>
      <c r="I134" s="14"/>
      <c r="J134" s="14"/>
      <c r="K134" s="14"/>
      <c r="L134" s="14"/>
      <c r="M134" s="14"/>
      <c r="N134" s="14"/>
      <c r="O134" s="14"/>
      <c r="P134" s="14"/>
      <c r="Q134" s="14"/>
      <c r="R134" s="14"/>
      <c r="S134" s="14"/>
      <c r="T134" s="14"/>
    </row>
    <row r="135" spans="1:20" x14ac:dyDescent="0.2">
      <c r="A135" s="14"/>
      <c r="B135" s="14"/>
      <c r="C135" s="67"/>
      <c r="D135" s="67"/>
      <c r="E135" s="14"/>
      <c r="F135" s="14"/>
      <c r="G135" s="14"/>
      <c r="H135" s="14"/>
      <c r="I135" s="14"/>
      <c r="J135" s="14"/>
      <c r="K135" s="14"/>
      <c r="L135" s="14"/>
      <c r="M135" s="14"/>
      <c r="N135" s="14"/>
      <c r="O135" s="14"/>
      <c r="P135" s="14"/>
      <c r="Q135" s="14"/>
      <c r="R135" s="14"/>
      <c r="S135" s="14"/>
      <c r="T135" s="14"/>
    </row>
    <row r="136" spans="1:20" x14ac:dyDescent="0.2">
      <c r="A136" s="14"/>
      <c r="B136" s="14"/>
      <c r="C136" s="67"/>
      <c r="D136" s="67"/>
      <c r="E136" s="14"/>
      <c r="F136" s="14"/>
      <c r="G136" s="14"/>
      <c r="H136" s="14"/>
      <c r="I136" s="14"/>
      <c r="J136" s="14"/>
      <c r="K136" s="14"/>
      <c r="L136" s="14"/>
      <c r="M136" s="14"/>
      <c r="N136" s="14"/>
      <c r="O136" s="14"/>
      <c r="P136" s="14"/>
      <c r="Q136" s="14"/>
      <c r="R136" s="14"/>
      <c r="S136" s="14"/>
      <c r="T136" s="14"/>
    </row>
    <row r="137" spans="1:20" x14ac:dyDescent="0.2">
      <c r="A137" s="14"/>
      <c r="B137" s="14"/>
      <c r="C137" s="67"/>
      <c r="D137" s="67"/>
      <c r="E137" s="14"/>
      <c r="F137" s="14"/>
      <c r="G137" s="14"/>
      <c r="H137" s="14"/>
      <c r="I137" s="14"/>
      <c r="J137" s="14"/>
      <c r="K137" s="14"/>
      <c r="L137" s="14"/>
      <c r="M137" s="14"/>
      <c r="N137" s="14"/>
      <c r="O137" s="14"/>
      <c r="P137" s="14"/>
      <c r="Q137" s="14"/>
      <c r="R137" s="14"/>
      <c r="S137" s="14"/>
      <c r="T137" s="14"/>
    </row>
    <row r="138" spans="1:20" x14ac:dyDescent="0.2">
      <c r="A138" s="14"/>
      <c r="B138" s="14"/>
      <c r="C138" s="67"/>
      <c r="D138" s="67"/>
      <c r="E138" s="14"/>
      <c r="F138" s="14"/>
      <c r="G138" s="14"/>
      <c r="H138" s="14"/>
      <c r="I138" s="14"/>
      <c r="J138" s="14"/>
      <c r="K138" s="14"/>
      <c r="L138" s="14"/>
      <c r="M138" s="14"/>
      <c r="N138" s="14"/>
      <c r="O138" s="14"/>
      <c r="P138" s="14"/>
      <c r="Q138" s="14"/>
      <c r="R138" s="14"/>
      <c r="S138" s="14"/>
      <c r="T138" s="14"/>
    </row>
    <row r="139" spans="1:20" x14ac:dyDescent="0.2">
      <c r="A139" s="14"/>
      <c r="B139" s="14"/>
      <c r="C139" s="67"/>
      <c r="D139" s="67"/>
      <c r="E139" s="14"/>
      <c r="F139" s="14"/>
      <c r="G139" s="14"/>
      <c r="H139" s="14"/>
      <c r="I139" s="14"/>
      <c r="J139" s="14"/>
      <c r="K139" s="14"/>
      <c r="L139" s="14"/>
      <c r="M139" s="14"/>
      <c r="N139" s="14"/>
      <c r="O139" s="14"/>
      <c r="P139" s="14"/>
      <c r="Q139" s="14"/>
      <c r="R139" s="14"/>
      <c r="S139" s="14"/>
      <c r="T139" s="14"/>
    </row>
    <row r="140" spans="1:20" x14ac:dyDescent="0.2">
      <c r="A140" s="14"/>
      <c r="B140" s="14"/>
      <c r="C140" s="67"/>
      <c r="D140" s="67"/>
      <c r="E140" s="14"/>
      <c r="F140" s="14"/>
      <c r="G140" s="14"/>
      <c r="H140" s="14"/>
      <c r="I140" s="14"/>
      <c r="J140" s="14"/>
      <c r="K140" s="14"/>
      <c r="L140" s="14"/>
      <c r="M140" s="14"/>
      <c r="N140" s="14"/>
      <c r="O140" s="14"/>
      <c r="P140" s="14"/>
      <c r="Q140" s="14"/>
      <c r="R140" s="14"/>
      <c r="S140" s="14"/>
      <c r="T140" s="14"/>
    </row>
    <row r="141" spans="1:20" x14ac:dyDescent="0.2">
      <c r="A141" s="14"/>
      <c r="B141" s="14"/>
      <c r="C141" s="67"/>
      <c r="D141" s="67"/>
      <c r="E141" s="14"/>
      <c r="F141" s="14"/>
      <c r="G141" s="14"/>
      <c r="H141" s="14"/>
      <c r="I141" s="14"/>
      <c r="J141" s="14"/>
      <c r="K141" s="14"/>
      <c r="L141" s="14"/>
      <c r="M141" s="14"/>
      <c r="N141" s="14"/>
      <c r="O141" s="14"/>
      <c r="P141" s="14"/>
      <c r="Q141" s="14"/>
      <c r="R141" s="14"/>
      <c r="S141" s="14"/>
      <c r="T141" s="14"/>
    </row>
    <row r="142" spans="1:20" x14ac:dyDescent="0.2">
      <c r="A142" s="14"/>
      <c r="B142" s="14"/>
      <c r="C142" s="67"/>
      <c r="D142" s="67"/>
      <c r="E142" s="14"/>
      <c r="F142" s="14"/>
      <c r="G142" s="14"/>
      <c r="H142" s="14"/>
      <c r="I142" s="14"/>
      <c r="J142" s="14"/>
      <c r="K142" s="14"/>
      <c r="L142" s="14"/>
      <c r="M142" s="14"/>
      <c r="N142" s="14"/>
      <c r="O142" s="14"/>
      <c r="P142" s="14"/>
      <c r="Q142" s="14"/>
      <c r="R142" s="14"/>
      <c r="S142" s="14"/>
      <c r="T142" s="14"/>
    </row>
    <row r="143" spans="1:20" x14ac:dyDescent="0.2">
      <c r="A143" s="14"/>
      <c r="B143" s="14"/>
      <c r="C143" s="67"/>
      <c r="D143" s="67"/>
      <c r="E143" s="14"/>
      <c r="F143" s="14"/>
      <c r="G143" s="14"/>
      <c r="H143" s="14"/>
      <c r="I143" s="14"/>
      <c r="J143" s="14"/>
      <c r="K143" s="14"/>
      <c r="L143" s="14"/>
      <c r="M143" s="14"/>
      <c r="N143" s="14"/>
      <c r="O143" s="14"/>
      <c r="P143" s="14"/>
      <c r="Q143" s="14"/>
      <c r="R143" s="14"/>
      <c r="S143" s="14"/>
      <c r="T143" s="14"/>
    </row>
    <row r="144" spans="1:20" x14ac:dyDescent="0.2">
      <c r="A144" s="14"/>
      <c r="B144" s="14"/>
      <c r="C144" s="67"/>
      <c r="D144" s="67"/>
      <c r="E144" s="14"/>
      <c r="F144" s="14"/>
      <c r="G144" s="14"/>
      <c r="H144" s="14"/>
      <c r="I144" s="14"/>
      <c r="J144" s="14"/>
      <c r="K144" s="14"/>
      <c r="L144" s="14"/>
      <c r="M144" s="14"/>
      <c r="N144" s="14"/>
      <c r="O144" s="14"/>
      <c r="P144" s="14"/>
      <c r="Q144" s="14"/>
      <c r="R144" s="14"/>
      <c r="S144" s="14"/>
      <c r="T144" s="14"/>
    </row>
    <row r="145" spans="1:20" x14ac:dyDescent="0.2">
      <c r="A145" s="14"/>
      <c r="B145" s="14"/>
      <c r="C145" s="67"/>
      <c r="D145" s="67"/>
      <c r="E145" s="14"/>
      <c r="F145" s="14"/>
      <c r="G145" s="14"/>
      <c r="H145" s="14"/>
      <c r="I145" s="14"/>
      <c r="J145" s="14"/>
      <c r="K145" s="14"/>
      <c r="L145" s="14"/>
      <c r="M145" s="14"/>
      <c r="N145" s="14"/>
      <c r="O145" s="14"/>
      <c r="P145" s="14"/>
      <c r="Q145" s="14"/>
      <c r="R145" s="14"/>
      <c r="S145" s="14"/>
      <c r="T145" s="14"/>
    </row>
    <row r="146" spans="1:20" x14ac:dyDescent="0.2">
      <c r="A146" s="14"/>
      <c r="B146" s="14"/>
      <c r="C146" s="67"/>
      <c r="D146" s="67"/>
      <c r="E146" s="14"/>
      <c r="F146" s="14"/>
      <c r="G146" s="14"/>
      <c r="H146" s="14"/>
      <c r="I146" s="14"/>
      <c r="J146" s="14"/>
      <c r="K146" s="14"/>
      <c r="L146" s="14"/>
      <c r="M146" s="14"/>
      <c r="N146" s="14"/>
      <c r="O146" s="14"/>
      <c r="P146" s="14"/>
      <c r="Q146" s="14"/>
      <c r="R146" s="14"/>
      <c r="S146" s="14"/>
      <c r="T146" s="14"/>
    </row>
    <row r="147" spans="1:20" x14ac:dyDescent="0.2">
      <c r="A147" s="14"/>
      <c r="B147" s="14"/>
      <c r="C147" s="67"/>
      <c r="D147" s="67"/>
      <c r="E147" s="14"/>
      <c r="F147" s="14"/>
      <c r="G147" s="14"/>
      <c r="H147" s="14"/>
      <c r="I147" s="14"/>
      <c r="J147" s="14"/>
      <c r="K147" s="14"/>
      <c r="L147" s="14"/>
      <c r="M147" s="14"/>
      <c r="N147" s="14"/>
      <c r="O147" s="14"/>
      <c r="P147" s="14"/>
      <c r="Q147" s="14"/>
      <c r="R147" s="14"/>
      <c r="S147" s="14"/>
      <c r="T147" s="14"/>
    </row>
    <row r="148" spans="1:20" x14ac:dyDescent="0.2">
      <c r="A148" s="14"/>
      <c r="B148" s="14"/>
      <c r="C148" s="67"/>
      <c r="D148" s="67"/>
      <c r="E148" s="14"/>
      <c r="F148" s="14"/>
      <c r="G148" s="14"/>
      <c r="H148" s="14"/>
      <c r="I148" s="14"/>
      <c r="J148" s="14"/>
      <c r="K148" s="14"/>
      <c r="L148" s="14"/>
      <c r="M148" s="14"/>
      <c r="N148" s="14"/>
      <c r="O148" s="14"/>
      <c r="P148" s="14"/>
      <c r="Q148" s="14"/>
      <c r="R148" s="14"/>
      <c r="S148" s="14"/>
      <c r="T148" s="14"/>
    </row>
    <row r="149" spans="1:20" x14ac:dyDescent="0.2">
      <c r="A149" s="14"/>
      <c r="B149" s="14"/>
      <c r="C149" s="67"/>
      <c r="D149" s="67"/>
      <c r="E149" s="14"/>
      <c r="F149" s="14"/>
      <c r="G149" s="14"/>
      <c r="H149" s="14"/>
      <c r="I149" s="14"/>
      <c r="J149" s="14"/>
      <c r="K149" s="14"/>
      <c r="L149" s="14"/>
      <c r="M149" s="14"/>
      <c r="N149" s="14"/>
      <c r="O149" s="14"/>
      <c r="P149" s="14"/>
      <c r="Q149" s="14"/>
      <c r="R149" s="14"/>
      <c r="S149" s="14"/>
      <c r="T149" s="14"/>
    </row>
    <row r="150" spans="1:20" x14ac:dyDescent="0.2">
      <c r="A150" s="14"/>
      <c r="B150" s="14"/>
      <c r="C150" s="67"/>
      <c r="D150" s="67"/>
      <c r="E150" s="14"/>
      <c r="F150" s="14"/>
      <c r="G150" s="14"/>
      <c r="H150" s="14"/>
      <c r="I150" s="14"/>
      <c r="J150" s="14"/>
      <c r="K150" s="14"/>
      <c r="L150" s="14"/>
      <c r="M150" s="14"/>
      <c r="N150" s="14"/>
      <c r="O150" s="14"/>
      <c r="P150" s="14"/>
      <c r="Q150" s="14"/>
      <c r="R150" s="14"/>
      <c r="S150" s="14"/>
      <c r="T150" s="14"/>
    </row>
    <row r="151" spans="1:20" x14ac:dyDescent="0.2">
      <c r="A151" s="14"/>
      <c r="B151" s="14"/>
      <c r="C151" s="67"/>
      <c r="D151" s="67"/>
      <c r="E151" s="14"/>
      <c r="F151" s="14"/>
      <c r="G151" s="14"/>
      <c r="H151" s="14"/>
      <c r="I151" s="14"/>
      <c r="J151" s="14"/>
      <c r="K151" s="14"/>
      <c r="L151" s="14"/>
      <c r="M151" s="14"/>
      <c r="N151" s="14"/>
      <c r="O151" s="14"/>
      <c r="P151" s="14"/>
      <c r="Q151" s="14"/>
      <c r="R151" s="14"/>
      <c r="S151" s="14"/>
      <c r="T151" s="14"/>
    </row>
    <row r="152" spans="1:20" x14ac:dyDescent="0.2">
      <c r="A152" s="14"/>
      <c r="B152" s="14"/>
      <c r="C152" s="67"/>
      <c r="D152" s="67"/>
      <c r="E152" s="14"/>
      <c r="F152" s="14"/>
      <c r="G152" s="14"/>
      <c r="H152" s="14"/>
      <c r="I152" s="14"/>
      <c r="J152" s="14"/>
      <c r="K152" s="14"/>
      <c r="L152" s="14"/>
      <c r="M152" s="14"/>
      <c r="N152" s="14"/>
      <c r="O152" s="14"/>
      <c r="P152" s="14"/>
      <c r="Q152" s="14"/>
      <c r="R152" s="14"/>
      <c r="S152" s="14"/>
      <c r="T152" s="14"/>
    </row>
    <row r="153" spans="1:20" x14ac:dyDescent="0.2">
      <c r="A153" s="14"/>
      <c r="B153" s="14"/>
      <c r="C153" s="67"/>
      <c r="D153" s="67"/>
      <c r="E153" s="14"/>
      <c r="F153" s="14"/>
      <c r="G153" s="14"/>
      <c r="H153" s="14"/>
      <c r="I153" s="14"/>
      <c r="J153" s="14"/>
      <c r="K153" s="14"/>
      <c r="L153" s="14"/>
      <c r="M153" s="14"/>
      <c r="N153" s="14"/>
      <c r="O153" s="14"/>
      <c r="P153" s="14"/>
      <c r="Q153" s="14"/>
      <c r="R153" s="14"/>
      <c r="S153" s="14"/>
      <c r="T153" s="14"/>
    </row>
    <row r="154" spans="1:20" x14ac:dyDescent="0.2">
      <c r="A154" s="14"/>
      <c r="B154" s="14"/>
      <c r="C154" s="67"/>
      <c r="D154" s="67"/>
      <c r="E154" s="14"/>
      <c r="F154" s="14"/>
      <c r="G154" s="14"/>
      <c r="H154" s="14"/>
      <c r="I154" s="14"/>
      <c r="J154" s="14"/>
      <c r="K154" s="14"/>
      <c r="L154" s="14"/>
      <c r="M154" s="14"/>
      <c r="N154" s="14"/>
      <c r="O154" s="14"/>
      <c r="P154" s="14"/>
      <c r="Q154" s="14"/>
      <c r="R154" s="14"/>
      <c r="S154" s="14"/>
      <c r="T154" s="14"/>
    </row>
    <row r="155" spans="1:20" x14ac:dyDescent="0.2">
      <c r="A155" s="14"/>
      <c r="B155" s="14"/>
      <c r="C155" s="67"/>
      <c r="D155" s="67"/>
      <c r="E155" s="14"/>
      <c r="F155" s="14"/>
      <c r="G155" s="14"/>
      <c r="H155" s="14"/>
      <c r="I155" s="14"/>
      <c r="J155" s="14"/>
      <c r="K155" s="14"/>
      <c r="L155" s="14"/>
      <c r="M155" s="14"/>
      <c r="N155" s="14"/>
      <c r="O155" s="14"/>
      <c r="P155" s="14"/>
      <c r="Q155" s="14"/>
      <c r="R155" s="14"/>
      <c r="S155" s="14"/>
      <c r="T155" s="14"/>
    </row>
    <row r="156" spans="1:20" x14ac:dyDescent="0.2">
      <c r="A156" s="14"/>
      <c r="B156" s="14"/>
      <c r="C156" s="67"/>
      <c r="D156" s="67"/>
      <c r="E156" s="14"/>
      <c r="F156" s="14"/>
      <c r="G156" s="14"/>
      <c r="H156" s="14"/>
      <c r="I156" s="14"/>
      <c r="J156" s="14"/>
      <c r="K156" s="14"/>
      <c r="L156" s="14"/>
      <c r="M156" s="14"/>
      <c r="N156" s="14"/>
      <c r="O156" s="14"/>
      <c r="P156" s="14"/>
      <c r="Q156" s="14"/>
      <c r="R156" s="14"/>
      <c r="S156" s="14"/>
      <c r="T156" s="14"/>
    </row>
    <row r="157" spans="1:20" x14ac:dyDescent="0.2">
      <c r="A157" s="14"/>
      <c r="B157" s="14"/>
      <c r="C157" s="67"/>
      <c r="D157" s="67"/>
      <c r="E157" s="14"/>
      <c r="F157" s="14"/>
      <c r="G157" s="14"/>
      <c r="H157" s="14"/>
      <c r="I157" s="14"/>
      <c r="J157" s="14"/>
      <c r="K157" s="14"/>
      <c r="L157" s="14"/>
      <c r="M157" s="14"/>
      <c r="N157" s="14"/>
      <c r="O157" s="14"/>
      <c r="P157" s="14"/>
      <c r="Q157" s="14"/>
      <c r="R157" s="14"/>
      <c r="S157" s="14"/>
      <c r="T157" s="14"/>
    </row>
    <row r="158" spans="1:20" x14ac:dyDescent="0.2">
      <c r="A158" s="14"/>
      <c r="B158" s="14"/>
      <c r="C158" s="67"/>
      <c r="D158" s="67"/>
      <c r="E158" s="14"/>
      <c r="F158" s="14"/>
      <c r="G158" s="14"/>
      <c r="H158" s="14"/>
      <c r="I158" s="14"/>
      <c r="J158" s="14"/>
      <c r="K158" s="14"/>
      <c r="L158" s="14"/>
      <c r="M158" s="14"/>
      <c r="N158" s="14"/>
      <c r="O158" s="14"/>
      <c r="P158" s="14"/>
      <c r="Q158" s="14"/>
      <c r="R158" s="14"/>
      <c r="S158" s="14"/>
      <c r="T158" s="14"/>
    </row>
    <row r="159" spans="1:20" x14ac:dyDescent="0.2">
      <c r="A159" s="14"/>
      <c r="B159" s="14"/>
      <c r="C159" s="67"/>
      <c r="D159" s="67"/>
      <c r="E159" s="14"/>
      <c r="F159" s="14"/>
      <c r="G159" s="14"/>
      <c r="H159" s="14"/>
      <c r="I159" s="14"/>
      <c r="J159" s="14"/>
      <c r="K159" s="14"/>
      <c r="L159" s="14"/>
      <c r="M159" s="14"/>
      <c r="N159" s="14"/>
      <c r="O159" s="14"/>
      <c r="P159" s="14"/>
      <c r="Q159" s="14"/>
      <c r="R159" s="14"/>
      <c r="S159" s="14"/>
      <c r="T159" s="14"/>
    </row>
    <row r="160" spans="1:20" x14ac:dyDescent="0.2">
      <c r="A160" s="14"/>
      <c r="B160" s="14"/>
      <c r="C160" s="67"/>
      <c r="D160" s="67"/>
      <c r="E160" s="14"/>
      <c r="F160" s="14"/>
      <c r="G160" s="14"/>
      <c r="H160" s="14"/>
      <c r="I160" s="14"/>
      <c r="J160" s="14"/>
      <c r="K160" s="14"/>
      <c r="L160" s="14"/>
      <c r="M160" s="14"/>
      <c r="N160" s="14"/>
      <c r="O160" s="14"/>
      <c r="P160" s="14"/>
      <c r="Q160" s="14"/>
      <c r="R160" s="14"/>
      <c r="S160" s="14"/>
      <c r="T160" s="14"/>
    </row>
    <row r="161" spans="1:20" x14ac:dyDescent="0.2">
      <c r="A161" s="14"/>
      <c r="B161" s="14"/>
      <c r="C161" s="67"/>
      <c r="D161" s="67"/>
      <c r="E161" s="14"/>
      <c r="F161" s="14"/>
      <c r="G161" s="14"/>
      <c r="H161" s="14"/>
      <c r="I161" s="14"/>
      <c r="J161" s="14"/>
      <c r="K161" s="14"/>
      <c r="L161" s="14"/>
      <c r="M161" s="14"/>
      <c r="N161" s="14"/>
      <c r="O161" s="14"/>
      <c r="P161" s="14"/>
      <c r="Q161" s="14"/>
      <c r="R161" s="14"/>
      <c r="S161" s="14"/>
      <c r="T161" s="14"/>
    </row>
    <row r="162" spans="1:20" x14ac:dyDescent="0.2">
      <c r="A162" s="14"/>
      <c r="B162" s="14"/>
      <c r="C162" s="67"/>
      <c r="D162" s="67"/>
      <c r="E162" s="14"/>
      <c r="F162" s="14"/>
      <c r="G162" s="14"/>
      <c r="H162" s="14"/>
      <c r="I162" s="14"/>
      <c r="J162" s="14"/>
      <c r="K162" s="14"/>
      <c r="L162" s="14"/>
      <c r="M162" s="14"/>
      <c r="N162" s="14"/>
      <c r="O162" s="14"/>
      <c r="P162" s="14"/>
      <c r="Q162" s="14"/>
      <c r="R162" s="14"/>
      <c r="S162" s="14"/>
      <c r="T162" s="14"/>
    </row>
    <row r="163" spans="1:20" x14ac:dyDescent="0.2">
      <c r="A163" s="14"/>
      <c r="B163" s="14"/>
      <c r="C163" s="67"/>
      <c r="D163" s="67"/>
      <c r="E163" s="14"/>
      <c r="F163" s="14"/>
      <c r="G163" s="14"/>
      <c r="H163" s="14"/>
      <c r="I163" s="14"/>
      <c r="J163" s="14"/>
      <c r="K163" s="14"/>
      <c r="L163" s="14"/>
      <c r="M163" s="14"/>
      <c r="N163" s="14"/>
      <c r="O163" s="14"/>
      <c r="P163" s="14"/>
      <c r="Q163" s="14"/>
      <c r="R163" s="14"/>
      <c r="S163" s="14"/>
      <c r="T163" s="14"/>
    </row>
    <row r="164" spans="1:20" x14ac:dyDescent="0.2">
      <c r="A164" s="14"/>
      <c r="B164" s="14"/>
      <c r="C164" s="67"/>
      <c r="D164" s="67"/>
      <c r="E164" s="14"/>
      <c r="F164" s="14"/>
      <c r="G164" s="14"/>
      <c r="H164" s="14"/>
      <c r="I164" s="14"/>
      <c r="J164" s="14"/>
      <c r="K164" s="14"/>
      <c r="L164" s="14"/>
      <c r="M164" s="14"/>
      <c r="N164" s="14"/>
      <c r="O164" s="14"/>
      <c r="P164" s="14"/>
      <c r="Q164" s="14"/>
      <c r="R164" s="14"/>
      <c r="S164" s="14"/>
      <c r="T164" s="14"/>
    </row>
    <row r="165" spans="1:20" x14ac:dyDescent="0.2">
      <c r="A165" s="14"/>
      <c r="B165" s="14"/>
      <c r="C165" s="67"/>
      <c r="D165" s="67"/>
      <c r="E165" s="14"/>
      <c r="F165" s="14"/>
      <c r="G165" s="14"/>
      <c r="H165" s="14"/>
      <c r="I165" s="14"/>
      <c r="J165" s="14"/>
      <c r="K165" s="14"/>
      <c r="L165" s="14"/>
      <c r="M165" s="14"/>
      <c r="N165" s="14"/>
      <c r="O165" s="14"/>
      <c r="P165" s="14"/>
      <c r="Q165" s="14"/>
      <c r="R165" s="14"/>
      <c r="S165" s="14"/>
      <c r="T165" s="14"/>
    </row>
    <row r="166" spans="1:20" x14ac:dyDescent="0.2">
      <c r="A166" s="14"/>
      <c r="B166" s="14"/>
      <c r="C166" s="67"/>
      <c r="D166" s="67"/>
      <c r="E166" s="14"/>
      <c r="F166" s="14"/>
      <c r="G166" s="14"/>
      <c r="H166" s="14"/>
      <c r="I166" s="14"/>
      <c r="J166" s="14"/>
      <c r="K166" s="14"/>
      <c r="L166" s="14"/>
      <c r="M166" s="14"/>
      <c r="N166" s="14"/>
      <c r="O166" s="14"/>
      <c r="P166" s="14"/>
      <c r="Q166" s="14"/>
      <c r="R166" s="14"/>
      <c r="S166" s="14"/>
      <c r="T166" s="14"/>
    </row>
    <row r="167" spans="1:20" x14ac:dyDescent="0.2">
      <c r="A167" s="14"/>
      <c r="B167" s="14"/>
      <c r="C167" s="67"/>
      <c r="D167" s="67"/>
      <c r="E167" s="14"/>
      <c r="F167" s="14"/>
      <c r="G167" s="14"/>
      <c r="H167" s="14"/>
      <c r="I167" s="14"/>
      <c r="J167" s="14"/>
      <c r="K167" s="14"/>
      <c r="L167" s="14"/>
      <c r="M167" s="14"/>
      <c r="N167" s="14"/>
      <c r="O167" s="14"/>
      <c r="P167" s="14"/>
      <c r="Q167" s="14"/>
      <c r="R167" s="14"/>
      <c r="S167" s="14"/>
      <c r="T167" s="14"/>
    </row>
    <row r="168" spans="1:20" x14ac:dyDescent="0.2">
      <c r="A168" s="14"/>
      <c r="B168" s="14"/>
      <c r="C168" s="67"/>
      <c r="D168" s="67"/>
      <c r="E168" s="14"/>
      <c r="F168" s="14"/>
      <c r="G168" s="14"/>
      <c r="H168" s="14"/>
      <c r="I168" s="14"/>
      <c r="J168" s="14"/>
      <c r="K168" s="14"/>
      <c r="L168" s="14"/>
      <c r="M168" s="14"/>
      <c r="N168" s="14"/>
      <c r="O168" s="14"/>
      <c r="P168" s="14"/>
      <c r="Q168" s="14"/>
      <c r="R168" s="14"/>
      <c r="S168" s="14"/>
      <c r="T168" s="14"/>
    </row>
    <row r="169" spans="1:20" x14ac:dyDescent="0.2">
      <c r="A169" s="14"/>
      <c r="B169" s="14"/>
      <c r="C169" s="67"/>
      <c r="D169" s="67"/>
      <c r="E169" s="14"/>
      <c r="F169" s="14"/>
      <c r="G169" s="14"/>
      <c r="H169" s="14"/>
      <c r="I169" s="14"/>
      <c r="J169" s="14"/>
      <c r="K169" s="14"/>
      <c r="L169" s="14"/>
      <c r="M169" s="14"/>
      <c r="N169" s="14"/>
      <c r="O169" s="14"/>
      <c r="P169" s="14"/>
      <c r="Q169" s="14"/>
      <c r="R169" s="14"/>
      <c r="S169" s="14"/>
      <c r="T169" s="14"/>
    </row>
    <row r="170" spans="1:20" x14ac:dyDescent="0.2">
      <c r="A170" s="14"/>
      <c r="B170" s="14"/>
      <c r="C170" s="67"/>
      <c r="D170" s="67"/>
      <c r="E170" s="14"/>
      <c r="F170" s="14"/>
      <c r="G170" s="14"/>
      <c r="H170" s="14"/>
      <c r="I170" s="14"/>
      <c r="J170" s="14"/>
      <c r="K170" s="14"/>
      <c r="L170" s="14"/>
      <c r="M170" s="14"/>
      <c r="N170" s="14"/>
      <c r="O170" s="14"/>
      <c r="P170" s="14"/>
      <c r="Q170" s="14"/>
      <c r="R170" s="14"/>
      <c r="S170" s="14"/>
      <c r="T170" s="14"/>
    </row>
    <row r="171" spans="1:20" x14ac:dyDescent="0.2">
      <c r="A171" s="14"/>
      <c r="B171" s="14"/>
      <c r="C171" s="67"/>
      <c r="D171" s="67"/>
      <c r="E171" s="14"/>
      <c r="F171" s="14"/>
      <c r="G171" s="14"/>
      <c r="H171" s="14"/>
      <c r="I171" s="14"/>
      <c r="J171" s="14"/>
      <c r="K171" s="14"/>
      <c r="L171" s="14"/>
      <c r="M171" s="14"/>
      <c r="N171" s="14"/>
      <c r="O171" s="14"/>
      <c r="P171" s="14"/>
      <c r="Q171" s="14"/>
      <c r="R171" s="14"/>
      <c r="S171" s="14"/>
      <c r="T171" s="14"/>
    </row>
    <row r="172" spans="1:20" x14ac:dyDescent="0.2">
      <c r="A172" s="14"/>
      <c r="B172" s="14"/>
      <c r="C172" s="67"/>
      <c r="D172" s="67"/>
      <c r="E172" s="14"/>
      <c r="F172" s="14"/>
      <c r="G172" s="14"/>
      <c r="H172" s="14"/>
      <c r="I172" s="14"/>
      <c r="J172" s="14"/>
      <c r="K172" s="14"/>
      <c r="L172" s="14"/>
      <c r="M172" s="14"/>
      <c r="N172" s="14"/>
      <c r="O172" s="14"/>
      <c r="P172" s="14"/>
      <c r="Q172" s="14"/>
      <c r="R172" s="14"/>
      <c r="S172" s="14"/>
      <c r="T172" s="14"/>
    </row>
    <row r="173" spans="1:20" x14ac:dyDescent="0.2">
      <c r="A173" s="14"/>
      <c r="B173" s="14"/>
      <c r="C173" s="67"/>
      <c r="D173" s="67"/>
      <c r="E173" s="14"/>
      <c r="F173" s="14"/>
      <c r="G173" s="14"/>
      <c r="H173" s="14"/>
      <c r="I173" s="14"/>
      <c r="J173" s="14"/>
      <c r="K173" s="14"/>
      <c r="L173" s="14"/>
      <c r="M173" s="14"/>
      <c r="N173" s="14"/>
      <c r="O173" s="14"/>
      <c r="P173" s="14"/>
      <c r="Q173" s="14"/>
      <c r="R173" s="14"/>
      <c r="S173" s="14"/>
      <c r="T173" s="14"/>
    </row>
    <row r="174" spans="1:20" x14ac:dyDescent="0.2">
      <c r="A174" s="14"/>
      <c r="B174" s="14"/>
      <c r="C174" s="67"/>
      <c r="D174" s="67"/>
      <c r="E174" s="14"/>
      <c r="F174" s="14"/>
      <c r="G174" s="14"/>
      <c r="H174" s="14"/>
      <c r="I174" s="14"/>
      <c r="J174" s="14"/>
      <c r="K174" s="14"/>
      <c r="L174" s="14"/>
      <c r="M174" s="14"/>
      <c r="N174" s="14"/>
      <c r="O174" s="14"/>
      <c r="P174" s="14"/>
      <c r="Q174" s="14"/>
      <c r="R174" s="14"/>
      <c r="S174" s="14"/>
      <c r="T174" s="14"/>
    </row>
    <row r="175" spans="1:20" x14ac:dyDescent="0.2">
      <c r="A175" s="14"/>
      <c r="B175" s="14"/>
      <c r="C175" s="67"/>
      <c r="D175" s="67"/>
      <c r="E175" s="14"/>
      <c r="F175" s="14"/>
      <c r="G175" s="14"/>
      <c r="H175" s="14"/>
      <c r="I175" s="14"/>
      <c r="J175" s="14"/>
      <c r="K175" s="14"/>
      <c r="L175" s="14"/>
      <c r="M175" s="14"/>
      <c r="N175" s="14"/>
      <c r="O175" s="14"/>
      <c r="P175" s="14"/>
      <c r="Q175" s="14"/>
      <c r="R175" s="14"/>
      <c r="S175" s="14"/>
      <c r="T175" s="14"/>
    </row>
    <row r="176" spans="1:20" x14ac:dyDescent="0.2">
      <c r="A176" s="14"/>
      <c r="B176" s="14"/>
      <c r="C176" s="67"/>
      <c r="D176" s="67"/>
      <c r="E176" s="14"/>
      <c r="F176" s="14"/>
      <c r="G176" s="14"/>
      <c r="H176" s="14"/>
      <c r="I176" s="14"/>
      <c r="J176" s="14"/>
      <c r="K176" s="14"/>
      <c r="L176" s="14"/>
      <c r="M176" s="14"/>
      <c r="N176" s="14"/>
      <c r="O176" s="14"/>
      <c r="P176" s="14"/>
      <c r="Q176" s="14"/>
      <c r="R176" s="14"/>
      <c r="S176" s="14"/>
      <c r="T176" s="14"/>
    </row>
    <row r="177" spans="1:20" x14ac:dyDescent="0.2">
      <c r="A177" s="14"/>
      <c r="B177" s="14"/>
      <c r="C177" s="67"/>
      <c r="D177" s="67"/>
      <c r="E177" s="14"/>
      <c r="F177" s="14"/>
      <c r="G177" s="14"/>
      <c r="H177" s="14"/>
      <c r="I177" s="14"/>
      <c r="J177" s="14"/>
      <c r="K177" s="14"/>
      <c r="L177" s="14"/>
      <c r="M177" s="14"/>
      <c r="N177" s="14"/>
      <c r="O177" s="14"/>
      <c r="P177" s="14"/>
      <c r="Q177" s="14"/>
      <c r="R177" s="14"/>
      <c r="S177" s="14"/>
      <c r="T177" s="14"/>
    </row>
    <row r="178" spans="1:20" x14ac:dyDescent="0.2">
      <c r="A178" s="14"/>
      <c r="B178" s="14"/>
      <c r="C178" s="67"/>
      <c r="D178" s="67"/>
      <c r="E178" s="14"/>
      <c r="F178" s="14"/>
      <c r="G178" s="14"/>
      <c r="H178" s="14"/>
      <c r="I178" s="14"/>
      <c r="J178" s="14"/>
      <c r="K178" s="14"/>
      <c r="L178" s="14"/>
      <c r="M178" s="14"/>
      <c r="N178" s="14"/>
      <c r="O178" s="14"/>
      <c r="P178" s="14"/>
      <c r="Q178" s="14"/>
      <c r="R178" s="14"/>
      <c r="S178" s="14"/>
      <c r="T178" s="14"/>
    </row>
    <row r="179" spans="1:20" x14ac:dyDescent="0.2">
      <c r="A179" s="14"/>
      <c r="B179" s="14"/>
      <c r="C179" s="67"/>
      <c r="D179" s="67"/>
      <c r="E179" s="14"/>
      <c r="F179" s="14"/>
      <c r="G179" s="14"/>
      <c r="H179" s="14"/>
      <c r="I179" s="14"/>
      <c r="J179" s="14"/>
      <c r="K179" s="14"/>
      <c r="L179" s="14"/>
      <c r="M179" s="14"/>
      <c r="N179" s="14"/>
      <c r="O179" s="14"/>
      <c r="P179" s="14"/>
      <c r="Q179" s="14"/>
      <c r="R179" s="14"/>
      <c r="S179" s="14"/>
      <c r="T179" s="14"/>
    </row>
    <row r="180" spans="1:20" x14ac:dyDescent="0.2">
      <c r="A180" s="14"/>
      <c r="B180" s="14"/>
      <c r="C180" s="67"/>
      <c r="D180" s="67"/>
      <c r="E180" s="14"/>
      <c r="F180" s="14"/>
      <c r="G180" s="14"/>
      <c r="H180" s="14"/>
      <c r="I180" s="14"/>
      <c r="J180" s="14"/>
      <c r="K180" s="14"/>
      <c r="L180" s="14"/>
      <c r="M180" s="14"/>
      <c r="N180" s="14"/>
      <c r="O180" s="14"/>
      <c r="P180" s="14"/>
      <c r="Q180" s="14"/>
      <c r="R180" s="14"/>
      <c r="S180" s="14"/>
      <c r="T180" s="14"/>
    </row>
    <row r="181" spans="1:20" x14ac:dyDescent="0.2">
      <c r="A181" s="14"/>
      <c r="B181" s="14"/>
      <c r="C181" s="67"/>
      <c r="D181" s="67"/>
      <c r="E181" s="14"/>
      <c r="F181" s="14"/>
      <c r="G181" s="14"/>
      <c r="H181" s="14"/>
      <c r="I181" s="14"/>
      <c r="J181" s="14"/>
      <c r="K181" s="14"/>
      <c r="L181" s="14"/>
      <c r="M181" s="14"/>
      <c r="N181" s="14"/>
      <c r="O181" s="14"/>
      <c r="P181" s="14"/>
      <c r="Q181" s="14"/>
      <c r="R181" s="14"/>
      <c r="S181" s="14"/>
      <c r="T181" s="14"/>
    </row>
    <row r="182" spans="1:20" x14ac:dyDescent="0.2">
      <c r="A182" s="14"/>
      <c r="B182" s="14"/>
      <c r="C182" s="67"/>
      <c r="D182" s="67"/>
      <c r="E182" s="14"/>
      <c r="F182" s="14"/>
      <c r="G182" s="14"/>
      <c r="H182" s="14"/>
      <c r="I182" s="14"/>
      <c r="J182" s="14"/>
      <c r="K182" s="14"/>
      <c r="L182" s="14"/>
      <c r="M182" s="14"/>
      <c r="N182" s="14"/>
      <c r="O182" s="14"/>
      <c r="P182" s="14"/>
      <c r="Q182" s="14"/>
      <c r="R182" s="14"/>
      <c r="S182" s="14"/>
      <c r="T182" s="14"/>
    </row>
    <row r="183" spans="1:20" x14ac:dyDescent="0.2">
      <c r="A183" s="14"/>
      <c r="B183" s="14"/>
      <c r="C183" s="67"/>
      <c r="D183" s="67"/>
      <c r="E183" s="14"/>
      <c r="F183" s="14"/>
      <c r="G183" s="14"/>
      <c r="H183" s="14"/>
      <c r="I183" s="14"/>
      <c r="J183" s="14"/>
      <c r="K183" s="14"/>
      <c r="L183" s="14"/>
      <c r="M183" s="14"/>
      <c r="N183" s="14"/>
      <c r="O183" s="14"/>
      <c r="P183" s="14"/>
      <c r="Q183" s="14"/>
      <c r="R183" s="14"/>
      <c r="S183" s="14"/>
      <c r="T183" s="14"/>
    </row>
    <row r="184" spans="1:20" x14ac:dyDescent="0.2">
      <c r="A184" s="14"/>
      <c r="B184" s="14"/>
      <c r="C184" s="67"/>
      <c r="D184" s="67"/>
      <c r="E184" s="14"/>
      <c r="F184" s="14"/>
      <c r="G184" s="14"/>
      <c r="H184" s="14"/>
      <c r="I184" s="14"/>
      <c r="J184" s="14"/>
      <c r="K184" s="14"/>
      <c r="L184" s="14"/>
      <c r="M184" s="14"/>
      <c r="N184" s="14"/>
      <c r="O184" s="14"/>
      <c r="P184" s="14"/>
      <c r="Q184" s="14"/>
      <c r="R184" s="14"/>
      <c r="S184" s="14"/>
      <c r="T184" s="14"/>
    </row>
    <row r="185" spans="1:20" x14ac:dyDescent="0.2">
      <c r="A185" s="14"/>
      <c r="B185" s="14"/>
      <c r="C185" s="67"/>
      <c r="D185" s="67"/>
      <c r="E185" s="14"/>
      <c r="F185" s="14"/>
      <c r="G185" s="14"/>
      <c r="H185" s="14"/>
      <c r="I185" s="14"/>
      <c r="J185" s="14"/>
      <c r="K185" s="14"/>
      <c r="L185" s="14"/>
      <c r="M185" s="14"/>
      <c r="N185" s="14"/>
      <c r="O185" s="14"/>
      <c r="P185" s="14"/>
      <c r="Q185" s="14"/>
      <c r="R185" s="14"/>
      <c r="S185" s="14"/>
      <c r="T185" s="14"/>
    </row>
    <row r="186" spans="1:20" x14ac:dyDescent="0.2">
      <c r="A186" s="14"/>
      <c r="B186" s="14"/>
      <c r="C186" s="67"/>
      <c r="D186" s="67"/>
      <c r="E186" s="14"/>
      <c r="F186" s="14"/>
      <c r="G186" s="14"/>
      <c r="H186" s="14"/>
      <c r="I186" s="14"/>
      <c r="J186" s="14"/>
      <c r="K186" s="14"/>
      <c r="L186" s="14"/>
      <c r="M186" s="14"/>
      <c r="N186" s="14"/>
      <c r="O186" s="14"/>
      <c r="P186" s="14"/>
      <c r="Q186" s="14"/>
      <c r="R186" s="14"/>
      <c r="S186" s="14"/>
      <c r="T186" s="14"/>
    </row>
    <row r="187" spans="1:20" x14ac:dyDescent="0.2">
      <c r="A187" s="14"/>
      <c r="B187" s="14"/>
      <c r="C187" s="67"/>
      <c r="D187" s="67"/>
      <c r="E187" s="14"/>
      <c r="F187" s="14"/>
      <c r="G187" s="14"/>
      <c r="H187" s="14"/>
      <c r="I187" s="14"/>
      <c r="J187" s="14"/>
      <c r="K187" s="14"/>
      <c r="L187" s="14"/>
      <c r="M187" s="14"/>
      <c r="N187" s="14"/>
      <c r="O187" s="14"/>
      <c r="P187" s="14"/>
      <c r="Q187" s="14"/>
      <c r="R187" s="14"/>
      <c r="S187" s="14"/>
      <c r="T187" s="14"/>
    </row>
    <row r="188" spans="1:20" x14ac:dyDescent="0.2">
      <c r="A188" s="14"/>
      <c r="B188" s="14"/>
      <c r="C188" s="67"/>
      <c r="D188" s="67"/>
      <c r="E188" s="14"/>
      <c r="F188" s="14"/>
      <c r="G188" s="14"/>
      <c r="H188" s="14"/>
      <c r="I188" s="14"/>
      <c r="J188" s="14"/>
      <c r="K188" s="14"/>
      <c r="L188" s="14"/>
      <c r="M188" s="14"/>
      <c r="N188" s="14"/>
      <c r="O188" s="14"/>
      <c r="P188" s="14"/>
      <c r="Q188" s="14"/>
      <c r="R188" s="14"/>
      <c r="S188" s="14"/>
      <c r="T188" s="14"/>
    </row>
    <row r="189" spans="1:20" x14ac:dyDescent="0.2">
      <c r="A189" s="14"/>
      <c r="B189" s="14"/>
      <c r="C189" s="67"/>
      <c r="D189" s="67"/>
      <c r="E189" s="14"/>
      <c r="F189" s="14"/>
      <c r="G189" s="14"/>
      <c r="H189" s="14"/>
      <c r="I189" s="14"/>
      <c r="J189" s="14"/>
      <c r="K189" s="14"/>
      <c r="L189" s="14"/>
      <c r="M189" s="14"/>
      <c r="N189" s="14"/>
      <c r="O189" s="14"/>
      <c r="P189" s="14"/>
      <c r="Q189" s="14"/>
      <c r="R189" s="14"/>
      <c r="S189" s="14"/>
      <c r="T189" s="14"/>
    </row>
    <row r="190" spans="1:20" x14ac:dyDescent="0.2">
      <c r="A190" s="14"/>
      <c r="B190" s="14"/>
      <c r="C190" s="67"/>
      <c r="D190" s="67"/>
      <c r="E190" s="14"/>
      <c r="F190" s="14"/>
      <c r="G190" s="14"/>
      <c r="H190" s="14"/>
      <c r="I190" s="14"/>
      <c r="J190" s="14"/>
      <c r="K190" s="14"/>
      <c r="L190" s="14"/>
      <c r="M190" s="14"/>
      <c r="N190" s="14"/>
      <c r="O190" s="14"/>
      <c r="P190" s="14"/>
      <c r="Q190" s="14"/>
      <c r="R190" s="14"/>
      <c r="S190" s="14"/>
      <c r="T190" s="14"/>
    </row>
    <row r="191" spans="1:20" x14ac:dyDescent="0.2">
      <c r="A191" s="14"/>
      <c r="B191" s="14"/>
      <c r="C191" s="67"/>
      <c r="D191" s="67"/>
      <c r="E191" s="14"/>
      <c r="F191" s="14"/>
      <c r="G191" s="14"/>
      <c r="H191" s="14"/>
      <c r="I191" s="14"/>
      <c r="J191" s="14"/>
      <c r="K191" s="14"/>
      <c r="L191" s="14"/>
      <c r="M191" s="14"/>
      <c r="N191" s="14"/>
      <c r="O191" s="14"/>
      <c r="P191" s="14"/>
      <c r="Q191" s="14"/>
      <c r="R191" s="14"/>
      <c r="S191" s="14"/>
      <c r="T191" s="14"/>
    </row>
    <row r="192" spans="1:20" x14ac:dyDescent="0.2">
      <c r="A192" s="14"/>
      <c r="B192" s="14"/>
      <c r="C192" s="67"/>
      <c r="D192" s="67"/>
      <c r="E192" s="14"/>
      <c r="F192" s="14"/>
      <c r="G192" s="14"/>
      <c r="H192" s="14"/>
      <c r="I192" s="14"/>
      <c r="J192" s="14"/>
      <c r="K192" s="14"/>
      <c r="L192" s="14"/>
      <c r="M192" s="14"/>
      <c r="N192" s="14"/>
      <c r="O192" s="14"/>
      <c r="P192" s="14"/>
      <c r="Q192" s="14"/>
      <c r="R192" s="14"/>
      <c r="S192" s="14"/>
      <c r="T192" s="14"/>
    </row>
    <row r="193" spans="1:20" x14ac:dyDescent="0.2">
      <c r="A193" s="14"/>
      <c r="B193" s="14"/>
      <c r="C193" s="67"/>
      <c r="D193" s="67"/>
      <c r="E193" s="14"/>
      <c r="F193" s="14"/>
      <c r="G193" s="14"/>
      <c r="H193" s="14"/>
      <c r="I193" s="14"/>
      <c r="J193" s="14"/>
      <c r="K193" s="14"/>
      <c r="L193" s="14"/>
      <c r="M193" s="14"/>
      <c r="N193" s="14"/>
      <c r="O193" s="14"/>
      <c r="P193" s="14"/>
      <c r="Q193" s="14"/>
      <c r="R193" s="14"/>
      <c r="S193" s="14"/>
      <c r="T193" s="14"/>
    </row>
    <row r="194" spans="1:20" x14ac:dyDescent="0.2">
      <c r="A194" s="14"/>
      <c r="B194" s="14"/>
      <c r="C194" s="67"/>
      <c r="D194" s="67"/>
      <c r="E194" s="14"/>
      <c r="F194" s="14"/>
      <c r="G194" s="14"/>
      <c r="H194" s="14"/>
      <c r="I194" s="14"/>
      <c r="J194" s="14"/>
      <c r="K194" s="14"/>
      <c r="L194" s="14"/>
      <c r="M194" s="14"/>
      <c r="N194" s="14"/>
      <c r="O194" s="14"/>
      <c r="P194" s="14"/>
      <c r="Q194" s="14"/>
      <c r="R194" s="14"/>
      <c r="S194" s="14"/>
      <c r="T194" s="14"/>
    </row>
    <row r="195" spans="1:20" x14ac:dyDescent="0.2">
      <c r="A195" s="14"/>
      <c r="B195" s="14"/>
      <c r="C195" s="67"/>
      <c r="D195" s="67"/>
      <c r="E195" s="14"/>
      <c r="F195" s="14"/>
      <c r="G195" s="14"/>
      <c r="H195" s="14"/>
      <c r="I195" s="14"/>
      <c r="J195" s="14"/>
      <c r="K195" s="14"/>
      <c r="L195" s="14"/>
      <c r="M195" s="14"/>
      <c r="N195" s="14"/>
      <c r="O195" s="14"/>
      <c r="P195" s="14"/>
      <c r="Q195" s="14"/>
      <c r="R195" s="14"/>
      <c r="S195" s="14"/>
      <c r="T195" s="14"/>
    </row>
    <row r="196" spans="1:20" x14ac:dyDescent="0.2">
      <c r="A196" s="14"/>
      <c r="B196" s="14"/>
      <c r="C196" s="67"/>
      <c r="D196" s="67"/>
      <c r="E196" s="14"/>
      <c r="F196" s="14"/>
      <c r="G196" s="14"/>
      <c r="H196" s="14"/>
      <c r="I196" s="14"/>
      <c r="J196" s="14"/>
      <c r="K196" s="14"/>
      <c r="L196" s="14"/>
      <c r="M196" s="14"/>
      <c r="N196" s="14"/>
      <c r="O196" s="14"/>
      <c r="P196" s="14"/>
      <c r="Q196" s="14"/>
      <c r="R196" s="14"/>
      <c r="S196" s="14"/>
      <c r="T196" s="14"/>
    </row>
    <row r="197" spans="1:20" x14ac:dyDescent="0.2">
      <c r="A197" s="14"/>
      <c r="B197" s="14"/>
      <c r="C197" s="67"/>
      <c r="D197" s="67"/>
      <c r="E197" s="14"/>
      <c r="F197" s="14"/>
      <c r="G197" s="14"/>
      <c r="H197" s="14"/>
      <c r="I197" s="14"/>
      <c r="J197" s="14"/>
      <c r="K197" s="14"/>
      <c r="L197" s="14"/>
      <c r="M197" s="14"/>
      <c r="N197" s="14"/>
      <c r="O197" s="14"/>
      <c r="P197" s="14"/>
      <c r="Q197" s="14"/>
      <c r="R197" s="14"/>
      <c r="S197" s="14"/>
      <c r="T197" s="14"/>
    </row>
    <row r="198" spans="1:20" x14ac:dyDescent="0.2">
      <c r="A198" s="14"/>
      <c r="B198" s="14"/>
      <c r="C198" s="67"/>
      <c r="D198" s="67"/>
      <c r="E198" s="14"/>
      <c r="F198" s="14"/>
      <c r="G198" s="14"/>
      <c r="H198" s="14"/>
      <c r="I198" s="14"/>
      <c r="J198" s="14"/>
      <c r="K198" s="14"/>
      <c r="L198" s="14"/>
      <c r="M198" s="14"/>
      <c r="N198" s="14"/>
      <c r="O198" s="14"/>
      <c r="P198" s="14"/>
      <c r="Q198" s="14"/>
      <c r="R198" s="14"/>
      <c r="S198" s="14"/>
      <c r="T198" s="14"/>
    </row>
    <row r="199" spans="1:20" x14ac:dyDescent="0.2">
      <c r="A199" s="14"/>
      <c r="B199" s="14"/>
      <c r="C199" s="67"/>
      <c r="D199" s="67"/>
      <c r="E199" s="14"/>
      <c r="F199" s="14"/>
      <c r="G199" s="14"/>
      <c r="H199" s="14"/>
      <c r="I199" s="14"/>
      <c r="J199" s="14"/>
      <c r="K199" s="14"/>
      <c r="L199" s="14"/>
      <c r="M199" s="14"/>
      <c r="N199" s="14"/>
      <c r="O199" s="14"/>
      <c r="P199" s="14"/>
      <c r="Q199" s="14"/>
      <c r="R199" s="14"/>
      <c r="S199" s="14"/>
      <c r="T199" s="14"/>
    </row>
    <row r="200" spans="1:20" x14ac:dyDescent="0.2">
      <c r="A200" s="14"/>
      <c r="B200" s="14"/>
      <c r="C200" s="67"/>
      <c r="D200" s="67"/>
      <c r="E200" s="14"/>
      <c r="F200" s="14"/>
      <c r="G200" s="14"/>
      <c r="H200" s="14"/>
      <c r="I200" s="14"/>
      <c r="J200" s="14"/>
      <c r="K200" s="14"/>
      <c r="L200" s="14"/>
      <c r="M200" s="14"/>
      <c r="N200" s="14"/>
      <c r="O200" s="14"/>
      <c r="P200" s="14"/>
      <c r="Q200" s="14"/>
      <c r="R200" s="14"/>
      <c r="S200" s="14"/>
      <c r="T200" s="14"/>
    </row>
    <row r="201" spans="1:20" x14ac:dyDescent="0.2">
      <c r="A201" s="14"/>
      <c r="B201" s="14"/>
      <c r="C201" s="67"/>
      <c r="D201" s="67"/>
      <c r="E201" s="14"/>
      <c r="F201" s="14"/>
      <c r="G201" s="14"/>
      <c r="H201" s="14"/>
      <c r="I201" s="14"/>
      <c r="J201" s="14"/>
      <c r="K201" s="14"/>
      <c r="L201" s="14"/>
      <c r="M201" s="14"/>
      <c r="N201" s="14"/>
      <c r="O201" s="14"/>
      <c r="P201" s="14"/>
      <c r="Q201" s="14"/>
      <c r="R201" s="14"/>
      <c r="S201" s="14"/>
      <c r="T201" s="14"/>
    </row>
    <row r="202" spans="1:20" x14ac:dyDescent="0.2">
      <c r="A202" s="14"/>
      <c r="B202" s="14"/>
      <c r="C202" s="67"/>
      <c r="D202" s="67"/>
      <c r="E202" s="14"/>
      <c r="F202" s="14"/>
      <c r="G202" s="14"/>
      <c r="H202" s="14"/>
      <c r="I202" s="14"/>
      <c r="J202" s="14"/>
      <c r="K202" s="14"/>
      <c r="L202" s="14"/>
      <c r="M202" s="14"/>
      <c r="N202" s="14"/>
      <c r="O202" s="14"/>
      <c r="P202" s="14"/>
      <c r="Q202" s="14"/>
      <c r="R202" s="14"/>
      <c r="S202" s="14"/>
      <c r="T202" s="14"/>
    </row>
    <row r="203" spans="1:20" x14ac:dyDescent="0.2">
      <c r="A203" s="14"/>
      <c r="B203" s="14"/>
      <c r="C203" s="67"/>
      <c r="D203" s="67"/>
      <c r="E203" s="14"/>
      <c r="F203" s="14"/>
      <c r="G203" s="14"/>
      <c r="H203" s="14"/>
      <c r="I203" s="14"/>
      <c r="J203" s="14"/>
      <c r="K203" s="14"/>
      <c r="L203" s="14"/>
      <c r="M203" s="14"/>
      <c r="N203" s="14"/>
      <c r="O203" s="14"/>
      <c r="P203" s="14"/>
      <c r="Q203" s="14"/>
      <c r="R203" s="14"/>
      <c r="S203" s="14"/>
      <c r="T203" s="14"/>
    </row>
    <row r="204" spans="1:20" x14ac:dyDescent="0.2">
      <c r="A204" s="14"/>
      <c r="B204" s="14"/>
      <c r="C204" s="67"/>
      <c r="D204" s="67"/>
      <c r="E204" s="14"/>
      <c r="F204" s="14"/>
      <c r="G204" s="14"/>
      <c r="H204" s="14"/>
      <c r="I204" s="14"/>
      <c r="J204" s="14"/>
      <c r="K204" s="14"/>
      <c r="L204" s="14"/>
      <c r="M204" s="14"/>
      <c r="N204" s="14"/>
      <c r="O204" s="14"/>
      <c r="P204" s="14"/>
      <c r="Q204" s="14"/>
      <c r="R204" s="14"/>
      <c r="S204" s="14"/>
      <c r="T204" s="14"/>
    </row>
    <row r="205" spans="1:20" x14ac:dyDescent="0.2">
      <c r="A205" s="14"/>
      <c r="B205" s="14"/>
      <c r="C205" s="67"/>
      <c r="D205" s="67"/>
      <c r="E205" s="14"/>
      <c r="F205" s="14"/>
      <c r="G205" s="14"/>
      <c r="H205" s="14"/>
      <c r="I205" s="14"/>
      <c r="J205" s="14"/>
      <c r="K205" s="14"/>
      <c r="L205" s="14"/>
      <c r="M205" s="14"/>
      <c r="N205" s="14"/>
      <c r="O205" s="14"/>
      <c r="P205" s="14"/>
      <c r="Q205" s="14"/>
      <c r="R205" s="14"/>
      <c r="S205" s="14"/>
      <c r="T205" s="14"/>
    </row>
    <row r="206" spans="1:20" x14ac:dyDescent="0.2">
      <c r="A206" s="14"/>
      <c r="B206" s="14"/>
      <c r="C206" s="67"/>
      <c r="D206" s="67"/>
      <c r="E206" s="14"/>
      <c r="F206" s="14"/>
      <c r="G206" s="14"/>
      <c r="H206" s="14"/>
      <c r="I206" s="14"/>
      <c r="J206" s="14"/>
      <c r="K206" s="14"/>
      <c r="L206" s="14"/>
      <c r="M206" s="14"/>
      <c r="N206" s="14"/>
      <c r="O206" s="14"/>
      <c r="P206" s="14"/>
      <c r="Q206" s="14"/>
      <c r="R206" s="14"/>
      <c r="S206" s="14"/>
      <c r="T206" s="14"/>
    </row>
    <row r="207" spans="1:20" x14ac:dyDescent="0.2">
      <c r="A207" s="14"/>
      <c r="B207" s="14"/>
      <c r="C207" s="67"/>
      <c r="D207" s="67"/>
      <c r="E207" s="14"/>
      <c r="F207" s="14"/>
      <c r="G207" s="14"/>
      <c r="H207" s="14"/>
      <c r="I207" s="14"/>
      <c r="J207" s="14"/>
      <c r="K207" s="14"/>
      <c r="L207" s="14"/>
      <c r="M207" s="14"/>
      <c r="N207" s="14"/>
      <c r="O207" s="14"/>
      <c r="P207" s="14"/>
      <c r="Q207" s="14"/>
      <c r="R207" s="14"/>
      <c r="S207" s="14"/>
      <c r="T207" s="14"/>
    </row>
    <row r="208" spans="1:20" x14ac:dyDescent="0.2">
      <c r="A208" s="14"/>
      <c r="B208" s="14"/>
      <c r="C208" s="67"/>
      <c r="D208" s="67"/>
      <c r="E208" s="14"/>
      <c r="F208" s="14"/>
      <c r="G208" s="14"/>
      <c r="H208" s="14"/>
      <c r="I208" s="14"/>
      <c r="J208" s="14"/>
      <c r="K208" s="14"/>
      <c r="L208" s="14"/>
      <c r="M208" s="14"/>
      <c r="N208" s="14"/>
      <c r="O208" s="14"/>
      <c r="P208" s="14"/>
      <c r="Q208" s="14"/>
      <c r="R208" s="14"/>
      <c r="S208" s="14"/>
      <c r="T208" s="14"/>
    </row>
    <row r="209" spans="1:20" x14ac:dyDescent="0.2">
      <c r="A209" s="14"/>
      <c r="B209" s="14"/>
      <c r="C209" s="67"/>
      <c r="D209" s="67"/>
      <c r="E209" s="14"/>
      <c r="F209" s="14"/>
      <c r="G209" s="14"/>
      <c r="H209" s="14"/>
      <c r="I209" s="14"/>
      <c r="J209" s="14"/>
      <c r="K209" s="14"/>
      <c r="L209" s="14"/>
      <c r="M209" s="14"/>
      <c r="N209" s="14"/>
      <c r="O209" s="14"/>
      <c r="P209" s="14"/>
      <c r="Q209" s="14"/>
      <c r="R209" s="14"/>
      <c r="S209" s="14"/>
      <c r="T209" s="14"/>
    </row>
    <row r="210" spans="1:20" x14ac:dyDescent="0.2">
      <c r="A210" s="14"/>
      <c r="B210" s="14"/>
      <c r="C210" s="67"/>
      <c r="D210" s="67"/>
      <c r="E210" s="14"/>
      <c r="F210" s="14"/>
      <c r="G210" s="14"/>
      <c r="H210" s="14"/>
      <c r="I210" s="14"/>
      <c r="J210" s="14"/>
      <c r="K210" s="14"/>
      <c r="L210" s="14"/>
      <c r="M210" s="14"/>
      <c r="N210" s="14"/>
      <c r="O210" s="14"/>
      <c r="P210" s="14"/>
      <c r="Q210" s="14"/>
      <c r="R210" s="14"/>
      <c r="S210" s="14"/>
      <c r="T210" s="14"/>
    </row>
    <row r="211" spans="1:20" x14ac:dyDescent="0.2">
      <c r="A211" s="14"/>
      <c r="B211" s="14"/>
      <c r="C211" s="67"/>
      <c r="D211" s="67"/>
      <c r="E211" s="14"/>
      <c r="F211" s="14"/>
      <c r="G211" s="14"/>
      <c r="H211" s="14"/>
      <c r="I211" s="14"/>
      <c r="J211" s="14"/>
      <c r="K211" s="14"/>
      <c r="L211" s="14"/>
      <c r="M211" s="14"/>
      <c r="N211" s="14"/>
      <c r="O211" s="14"/>
      <c r="P211" s="14"/>
      <c r="Q211" s="14"/>
      <c r="R211" s="14"/>
      <c r="S211" s="14"/>
      <c r="T211" s="14"/>
    </row>
    <row r="212" spans="1:20" x14ac:dyDescent="0.2">
      <c r="A212" s="14"/>
      <c r="B212" s="14"/>
      <c r="C212" s="67"/>
      <c r="D212" s="67"/>
      <c r="E212" s="14"/>
      <c r="F212" s="14"/>
      <c r="G212" s="14"/>
      <c r="H212" s="14"/>
      <c r="I212" s="14"/>
      <c r="J212" s="14"/>
      <c r="K212" s="14"/>
      <c r="L212" s="14"/>
      <c r="M212" s="14"/>
      <c r="N212" s="14"/>
      <c r="O212" s="14"/>
      <c r="P212" s="14"/>
      <c r="Q212" s="14"/>
      <c r="R212" s="14"/>
      <c r="S212" s="14"/>
      <c r="T212" s="14"/>
    </row>
    <row r="213" spans="1:20" x14ac:dyDescent="0.2">
      <c r="A213" s="14"/>
      <c r="B213" s="14"/>
      <c r="C213" s="67"/>
      <c r="D213" s="67"/>
      <c r="E213" s="14"/>
      <c r="F213" s="14"/>
      <c r="G213" s="14"/>
      <c r="H213" s="14"/>
      <c r="I213" s="14"/>
      <c r="J213" s="14"/>
      <c r="K213" s="14"/>
      <c r="L213" s="14"/>
      <c r="M213" s="14"/>
      <c r="N213" s="14"/>
      <c r="O213" s="14"/>
      <c r="P213" s="14"/>
      <c r="Q213" s="14"/>
      <c r="R213" s="14"/>
      <c r="S213" s="14"/>
      <c r="T213" s="14"/>
    </row>
    <row r="214" spans="1:20" x14ac:dyDescent="0.2">
      <c r="A214" s="14"/>
      <c r="B214" s="14"/>
      <c r="C214" s="67"/>
      <c r="D214" s="67"/>
      <c r="E214" s="14"/>
      <c r="F214" s="14"/>
      <c r="G214" s="14"/>
      <c r="H214" s="14"/>
      <c r="I214" s="14"/>
      <c r="J214" s="14"/>
      <c r="K214" s="14"/>
      <c r="L214" s="14"/>
      <c r="M214" s="14"/>
      <c r="N214" s="14"/>
      <c r="O214" s="14"/>
      <c r="P214" s="14"/>
      <c r="Q214" s="14"/>
      <c r="R214" s="14"/>
      <c r="S214" s="14"/>
      <c r="T214" s="14"/>
    </row>
    <row r="215" spans="1:20" x14ac:dyDescent="0.2">
      <c r="A215" s="14"/>
      <c r="B215" s="14"/>
      <c r="C215" s="67"/>
      <c r="D215" s="67"/>
      <c r="E215" s="14"/>
      <c r="F215" s="14"/>
      <c r="G215" s="14"/>
      <c r="H215" s="14"/>
      <c r="I215" s="14"/>
      <c r="J215" s="14"/>
      <c r="K215" s="14"/>
      <c r="L215" s="14"/>
      <c r="M215" s="14"/>
      <c r="N215" s="14"/>
      <c r="O215" s="14"/>
      <c r="P215" s="14"/>
      <c r="Q215" s="14"/>
      <c r="R215" s="14"/>
      <c r="S215" s="14"/>
      <c r="T215" s="14"/>
    </row>
    <row r="216" spans="1:20" x14ac:dyDescent="0.2">
      <c r="A216" s="14"/>
      <c r="B216" s="14"/>
      <c r="C216" s="67"/>
      <c r="D216" s="67"/>
      <c r="E216" s="14"/>
      <c r="F216" s="14"/>
      <c r="G216" s="14"/>
      <c r="H216" s="14"/>
      <c r="I216" s="14"/>
      <c r="J216" s="14"/>
      <c r="K216" s="14"/>
      <c r="L216" s="14"/>
      <c r="M216" s="14"/>
      <c r="N216" s="14"/>
      <c r="O216" s="14"/>
      <c r="P216" s="14"/>
      <c r="Q216" s="14"/>
      <c r="R216" s="14"/>
      <c r="S216" s="14"/>
      <c r="T216" s="14"/>
    </row>
    <row r="217" spans="1:20" x14ac:dyDescent="0.2">
      <c r="A217" s="14"/>
      <c r="B217" s="14"/>
      <c r="C217" s="67"/>
      <c r="D217" s="67"/>
      <c r="E217" s="14"/>
      <c r="F217" s="14"/>
      <c r="G217" s="14"/>
      <c r="H217" s="14"/>
      <c r="I217" s="14"/>
      <c r="J217" s="14"/>
      <c r="K217" s="14"/>
      <c r="L217" s="14"/>
      <c r="M217" s="14"/>
      <c r="N217" s="14"/>
      <c r="O217" s="14"/>
      <c r="P217" s="14"/>
      <c r="Q217" s="14"/>
      <c r="R217" s="14"/>
      <c r="S217" s="14"/>
      <c r="T217" s="14"/>
    </row>
    <row r="218" spans="1:20" x14ac:dyDescent="0.2">
      <c r="A218" s="14"/>
      <c r="B218" s="14"/>
      <c r="C218" s="67"/>
      <c r="D218" s="67"/>
      <c r="E218" s="14"/>
      <c r="F218" s="14"/>
      <c r="G218" s="14"/>
      <c r="H218" s="14"/>
      <c r="I218" s="14"/>
      <c r="J218" s="14"/>
      <c r="K218" s="14"/>
      <c r="L218" s="14"/>
      <c r="M218" s="14"/>
      <c r="N218" s="14"/>
      <c r="O218" s="14"/>
      <c r="P218" s="14"/>
      <c r="Q218" s="14"/>
      <c r="R218" s="14"/>
      <c r="S218" s="14"/>
      <c r="T218" s="14"/>
    </row>
    <row r="219" spans="1:20" x14ac:dyDescent="0.2">
      <c r="A219" s="14"/>
      <c r="B219" s="14"/>
      <c r="C219" s="67"/>
      <c r="D219" s="67"/>
      <c r="E219" s="14"/>
      <c r="F219" s="14"/>
      <c r="G219" s="14"/>
      <c r="H219" s="14"/>
      <c r="I219" s="14"/>
      <c r="J219" s="14"/>
      <c r="K219" s="14"/>
      <c r="L219" s="14"/>
      <c r="M219" s="14"/>
      <c r="N219" s="14"/>
      <c r="O219" s="14"/>
      <c r="P219" s="14"/>
      <c r="Q219" s="14"/>
      <c r="R219" s="14"/>
      <c r="S219" s="14"/>
      <c r="T219" s="14"/>
    </row>
    <row r="220" spans="1:20" x14ac:dyDescent="0.2">
      <c r="A220" s="14"/>
      <c r="B220" s="14"/>
      <c r="C220" s="67"/>
      <c r="D220" s="67"/>
      <c r="E220" s="14"/>
      <c r="F220" s="14"/>
      <c r="G220" s="14"/>
      <c r="H220" s="14"/>
      <c r="I220" s="14"/>
      <c r="J220" s="14"/>
      <c r="K220" s="14"/>
      <c r="L220" s="14"/>
      <c r="M220" s="14"/>
      <c r="N220" s="14"/>
      <c r="O220" s="14"/>
      <c r="P220" s="14"/>
      <c r="Q220" s="14"/>
      <c r="R220" s="14"/>
      <c r="S220" s="14"/>
      <c r="T220" s="14"/>
    </row>
    <row r="221" spans="1:20" x14ac:dyDescent="0.2">
      <c r="A221" s="14"/>
      <c r="B221" s="14"/>
      <c r="C221" s="67"/>
      <c r="D221" s="67"/>
      <c r="E221" s="14"/>
      <c r="F221" s="14"/>
      <c r="G221" s="14"/>
      <c r="H221" s="14"/>
      <c r="I221" s="14"/>
      <c r="J221" s="14"/>
      <c r="K221" s="14"/>
      <c r="L221" s="14"/>
      <c r="M221" s="14"/>
      <c r="N221" s="14"/>
      <c r="O221" s="14"/>
      <c r="P221" s="14"/>
      <c r="Q221" s="14"/>
      <c r="R221" s="14"/>
      <c r="S221" s="14"/>
      <c r="T221" s="14"/>
    </row>
    <row r="222" spans="1:20" x14ac:dyDescent="0.2">
      <c r="A222" s="14"/>
      <c r="B222" s="14"/>
      <c r="C222" s="67"/>
      <c r="D222" s="67"/>
      <c r="E222" s="14"/>
      <c r="F222" s="14"/>
      <c r="G222" s="14"/>
      <c r="H222" s="14"/>
      <c r="I222" s="14"/>
      <c r="J222" s="14"/>
      <c r="K222" s="14"/>
      <c r="L222" s="14"/>
      <c r="M222" s="14"/>
      <c r="N222" s="14"/>
      <c r="O222" s="14"/>
      <c r="P222" s="14"/>
      <c r="Q222" s="14"/>
      <c r="R222" s="14"/>
      <c r="S222" s="14"/>
      <c r="T222" s="14"/>
    </row>
    <row r="223" spans="1:20" x14ac:dyDescent="0.2">
      <c r="A223" s="14"/>
      <c r="B223" s="14"/>
      <c r="C223" s="67"/>
      <c r="D223" s="67"/>
      <c r="E223" s="14"/>
      <c r="F223" s="14"/>
      <c r="G223" s="14"/>
      <c r="H223" s="14"/>
      <c r="I223" s="14"/>
      <c r="J223" s="14"/>
      <c r="K223" s="14"/>
      <c r="L223" s="14"/>
      <c r="M223" s="14"/>
      <c r="N223" s="14"/>
      <c r="O223" s="14"/>
      <c r="P223" s="14"/>
      <c r="Q223" s="14"/>
      <c r="R223" s="14"/>
      <c r="S223" s="14"/>
      <c r="T223" s="14"/>
    </row>
    <row r="224" spans="1:20" x14ac:dyDescent="0.2">
      <c r="A224" s="14"/>
      <c r="B224" s="14"/>
      <c r="C224" s="67"/>
      <c r="D224" s="67"/>
      <c r="E224" s="14"/>
      <c r="F224" s="14"/>
      <c r="G224" s="14"/>
      <c r="H224" s="14"/>
      <c r="I224" s="14"/>
      <c r="J224" s="14"/>
      <c r="K224" s="14"/>
      <c r="L224" s="14"/>
      <c r="M224" s="14"/>
      <c r="N224" s="14"/>
      <c r="O224" s="14"/>
      <c r="P224" s="14"/>
      <c r="Q224" s="14"/>
      <c r="R224" s="14"/>
      <c r="S224" s="14"/>
      <c r="T224" s="14"/>
    </row>
    <row r="225" spans="1:20" x14ac:dyDescent="0.2">
      <c r="A225" s="14"/>
      <c r="B225" s="14"/>
      <c r="C225" s="67"/>
      <c r="D225" s="67"/>
      <c r="E225" s="14"/>
      <c r="F225" s="14"/>
      <c r="G225" s="14"/>
      <c r="H225" s="14"/>
      <c r="I225" s="14"/>
      <c r="J225" s="14"/>
      <c r="K225" s="14"/>
      <c r="L225" s="14"/>
      <c r="M225" s="14"/>
      <c r="N225" s="14"/>
      <c r="O225" s="14"/>
      <c r="P225" s="14"/>
      <c r="Q225" s="14"/>
      <c r="R225" s="14"/>
      <c r="S225" s="14"/>
      <c r="T225" s="14"/>
    </row>
    <row r="226" spans="1:20" x14ac:dyDescent="0.2">
      <c r="A226" s="14"/>
      <c r="B226" s="14"/>
      <c r="C226" s="67"/>
      <c r="D226" s="67"/>
      <c r="E226" s="14"/>
      <c r="F226" s="14"/>
      <c r="G226" s="14"/>
      <c r="H226" s="14"/>
      <c r="I226" s="14"/>
      <c r="J226" s="14"/>
      <c r="K226" s="14"/>
      <c r="L226" s="14"/>
      <c r="M226" s="14"/>
      <c r="N226" s="14"/>
      <c r="O226" s="14"/>
      <c r="P226" s="14"/>
      <c r="Q226" s="14"/>
      <c r="R226" s="14"/>
      <c r="S226" s="14"/>
      <c r="T226" s="14"/>
    </row>
    <row r="227" spans="1:20" x14ac:dyDescent="0.2">
      <c r="A227" s="14"/>
      <c r="B227" s="14"/>
      <c r="C227" s="67"/>
      <c r="D227" s="67"/>
      <c r="E227" s="14"/>
      <c r="F227" s="14"/>
      <c r="G227" s="14"/>
      <c r="H227" s="14"/>
      <c r="I227" s="14"/>
      <c r="J227" s="14"/>
      <c r="K227" s="14"/>
      <c r="L227" s="14"/>
      <c r="M227" s="14"/>
      <c r="N227" s="14"/>
      <c r="O227" s="14"/>
      <c r="P227" s="14"/>
      <c r="Q227" s="14"/>
      <c r="R227" s="14"/>
      <c r="S227" s="14"/>
      <c r="T227" s="14"/>
    </row>
    <row r="228" spans="1:20" x14ac:dyDescent="0.2">
      <c r="A228" s="14"/>
      <c r="B228" s="14"/>
      <c r="C228" s="67"/>
      <c r="D228" s="67"/>
      <c r="E228" s="14"/>
      <c r="F228" s="14"/>
      <c r="G228" s="14"/>
      <c r="H228" s="14"/>
      <c r="I228" s="14"/>
      <c r="J228" s="14"/>
      <c r="K228" s="14"/>
      <c r="L228" s="14"/>
      <c r="M228" s="14"/>
      <c r="N228" s="14"/>
      <c r="O228" s="14"/>
      <c r="P228" s="14"/>
      <c r="Q228" s="14"/>
      <c r="R228" s="14"/>
      <c r="S228" s="14"/>
      <c r="T228" s="14"/>
    </row>
    <row r="229" spans="1:20" x14ac:dyDescent="0.2">
      <c r="A229" s="14"/>
      <c r="B229" s="14"/>
      <c r="C229" s="67"/>
      <c r="D229" s="67"/>
      <c r="E229" s="14"/>
      <c r="F229" s="14"/>
      <c r="G229" s="14"/>
      <c r="H229" s="14"/>
      <c r="I229" s="14"/>
      <c r="J229" s="14"/>
      <c r="K229" s="14"/>
      <c r="L229" s="14"/>
      <c r="M229" s="14"/>
      <c r="N229" s="14"/>
      <c r="O229" s="14"/>
      <c r="P229" s="14"/>
      <c r="Q229" s="14"/>
      <c r="R229" s="14"/>
      <c r="S229" s="14"/>
      <c r="T229" s="14"/>
    </row>
    <row r="230" spans="1:20" x14ac:dyDescent="0.2">
      <c r="A230" s="14"/>
      <c r="B230" s="14"/>
      <c r="C230" s="67"/>
      <c r="D230" s="67"/>
      <c r="E230" s="14"/>
      <c r="F230" s="14"/>
      <c r="G230" s="14"/>
      <c r="H230" s="14"/>
      <c r="I230" s="14"/>
      <c r="J230" s="14"/>
      <c r="K230" s="14"/>
      <c r="L230" s="14"/>
      <c r="M230" s="14"/>
      <c r="N230" s="14"/>
      <c r="O230" s="14"/>
      <c r="P230" s="14"/>
      <c r="Q230" s="14"/>
      <c r="R230" s="14"/>
      <c r="S230" s="14"/>
      <c r="T230" s="14"/>
    </row>
    <row r="231" spans="1:20" x14ac:dyDescent="0.2">
      <c r="A231" s="14"/>
      <c r="B231" s="14"/>
      <c r="C231" s="67"/>
      <c r="D231" s="67"/>
      <c r="E231" s="14"/>
      <c r="F231" s="14"/>
      <c r="G231" s="14"/>
      <c r="H231" s="14"/>
      <c r="I231" s="14"/>
      <c r="J231" s="14"/>
      <c r="K231" s="14"/>
      <c r="L231" s="14"/>
      <c r="M231" s="14"/>
      <c r="N231" s="14"/>
      <c r="O231" s="14"/>
      <c r="P231" s="14"/>
      <c r="Q231" s="14"/>
      <c r="R231" s="14"/>
      <c r="S231" s="14"/>
      <c r="T231" s="14"/>
    </row>
    <row r="232" spans="1:20" x14ac:dyDescent="0.2">
      <c r="A232" s="14"/>
      <c r="B232" s="14"/>
      <c r="C232" s="67"/>
      <c r="D232" s="67"/>
      <c r="E232" s="14"/>
      <c r="F232" s="14"/>
      <c r="G232" s="14"/>
      <c r="H232" s="14"/>
      <c r="I232" s="14"/>
      <c r="J232" s="14"/>
      <c r="K232" s="14"/>
      <c r="L232" s="14"/>
      <c r="M232" s="14"/>
      <c r="N232" s="14"/>
      <c r="O232" s="14"/>
      <c r="P232" s="14"/>
      <c r="Q232" s="14"/>
      <c r="R232" s="14"/>
      <c r="S232" s="14"/>
      <c r="T232" s="14"/>
    </row>
    <row r="233" spans="1:20" x14ac:dyDescent="0.2">
      <c r="A233" s="14"/>
      <c r="B233" s="14"/>
      <c r="C233" s="67"/>
      <c r="D233" s="67"/>
      <c r="E233" s="14"/>
      <c r="F233" s="14"/>
      <c r="G233" s="14"/>
      <c r="H233" s="14"/>
      <c r="I233" s="14"/>
      <c r="J233" s="14"/>
      <c r="K233" s="14"/>
      <c r="L233" s="14"/>
      <c r="M233" s="14"/>
      <c r="N233" s="14"/>
      <c r="O233" s="14"/>
      <c r="P233" s="14"/>
      <c r="Q233" s="14"/>
      <c r="R233" s="14"/>
      <c r="S233" s="14"/>
      <c r="T233" s="14"/>
    </row>
    <row r="234" spans="1:20" x14ac:dyDescent="0.2">
      <c r="A234" s="14"/>
      <c r="B234" s="14"/>
      <c r="C234" s="67"/>
      <c r="D234" s="67"/>
      <c r="E234" s="14"/>
      <c r="F234" s="14"/>
      <c r="G234" s="14"/>
      <c r="H234" s="14"/>
      <c r="I234" s="14"/>
      <c r="J234" s="14"/>
      <c r="K234" s="14"/>
      <c r="L234" s="14"/>
      <c r="M234" s="14"/>
      <c r="N234" s="14"/>
      <c r="O234" s="14"/>
      <c r="P234" s="14"/>
      <c r="Q234" s="14"/>
      <c r="R234" s="14"/>
      <c r="S234" s="14"/>
      <c r="T234" s="14"/>
    </row>
    <row r="235" spans="1:20" x14ac:dyDescent="0.2">
      <c r="A235" s="14"/>
      <c r="B235" s="14"/>
      <c r="C235" s="67"/>
      <c r="D235" s="67"/>
      <c r="E235" s="14"/>
      <c r="F235" s="14"/>
      <c r="G235" s="14"/>
      <c r="H235" s="14"/>
      <c r="I235" s="14"/>
      <c r="J235" s="14"/>
      <c r="K235" s="14"/>
      <c r="L235" s="14"/>
      <c r="M235" s="14"/>
      <c r="N235" s="14"/>
      <c r="O235" s="14"/>
      <c r="P235" s="14"/>
      <c r="Q235" s="14"/>
      <c r="R235" s="14"/>
      <c r="S235" s="14"/>
      <c r="T235" s="14"/>
    </row>
    <row r="236" spans="1:20" x14ac:dyDescent="0.2">
      <c r="A236" s="14"/>
      <c r="B236" s="14"/>
      <c r="C236" s="67"/>
      <c r="D236" s="67"/>
      <c r="E236" s="14"/>
      <c r="F236" s="14"/>
      <c r="G236" s="14"/>
      <c r="H236" s="14"/>
      <c r="I236" s="14"/>
      <c r="J236" s="14"/>
      <c r="K236" s="14"/>
      <c r="L236" s="14"/>
      <c r="M236" s="14"/>
      <c r="N236" s="14"/>
      <c r="O236" s="14"/>
      <c r="P236" s="14"/>
      <c r="Q236" s="14"/>
      <c r="R236" s="14"/>
      <c r="S236" s="14"/>
      <c r="T236" s="14"/>
    </row>
    <row r="237" spans="1:20" x14ac:dyDescent="0.2">
      <c r="A237" s="14"/>
      <c r="B237" s="14"/>
      <c r="C237" s="67"/>
      <c r="D237" s="67"/>
      <c r="E237" s="14"/>
      <c r="F237" s="14"/>
      <c r="G237" s="14"/>
      <c r="H237" s="14"/>
      <c r="I237" s="14"/>
      <c r="J237" s="14"/>
      <c r="K237" s="14"/>
      <c r="L237" s="14"/>
      <c r="M237" s="14"/>
      <c r="N237" s="14"/>
      <c r="O237" s="14"/>
      <c r="P237" s="14"/>
      <c r="Q237" s="14"/>
      <c r="R237" s="14"/>
      <c r="S237" s="14"/>
      <c r="T237" s="14"/>
    </row>
    <row r="238" spans="1:20" x14ac:dyDescent="0.2">
      <c r="A238" s="14"/>
      <c r="B238" s="14"/>
      <c r="C238" s="67"/>
      <c r="D238" s="67"/>
      <c r="E238" s="14"/>
      <c r="F238" s="14"/>
      <c r="G238" s="14"/>
      <c r="H238" s="14"/>
      <c r="I238" s="14"/>
      <c r="J238" s="14"/>
      <c r="K238" s="14"/>
      <c r="L238" s="14"/>
      <c r="M238" s="14"/>
      <c r="N238" s="14"/>
      <c r="O238" s="14"/>
      <c r="P238" s="14"/>
      <c r="Q238" s="14"/>
      <c r="R238" s="14"/>
      <c r="S238" s="14"/>
      <c r="T238" s="14"/>
    </row>
    <row r="239" spans="1:20" x14ac:dyDescent="0.2">
      <c r="A239" s="14"/>
      <c r="B239" s="14"/>
      <c r="C239" s="67"/>
      <c r="D239" s="67"/>
      <c r="E239" s="14"/>
      <c r="F239" s="14"/>
      <c r="G239" s="14"/>
      <c r="H239" s="14"/>
      <c r="I239" s="14"/>
      <c r="J239" s="14"/>
      <c r="K239" s="14"/>
      <c r="L239" s="14"/>
      <c r="M239" s="14"/>
      <c r="N239" s="14"/>
      <c r="O239" s="14"/>
      <c r="P239" s="14"/>
      <c r="Q239" s="14"/>
      <c r="R239" s="14"/>
      <c r="S239" s="14"/>
      <c r="T239" s="14"/>
    </row>
    <row r="240" spans="1:20" x14ac:dyDescent="0.2">
      <c r="A240" s="14"/>
      <c r="B240" s="14"/>
      <c r="C240" s="67"/>
      <c r="D240" s="67"/>
      <c r="E240" s="14"/>
      <c r="F240" s="14"/>
      <c r="G240" s="14"/>
      <c r="H240" s="14"/>
      <c r="I240" s="14"/>
      <c r="J240" s="14"/>
      <c r="K240" s="14"/>
      <c r="L240" s="14"/>
      <c r="M240" s="14"/>
      <c r="N240" s="14"/>
      <c r="O240" s="14"/>
      <c r="P240" s="14"/>
      <c r="Q240" s="14"/>
      <c r="R240" s="14"/>
      <c r="S240" s="14"/>
      <c r="T240" s="14"/>
    </row>
    <row r="241" spans="1:20" x14ac:dyDescent="0.2">
      <c r="A241" s="14"/>
      <c r="B241" s="14"/>
      <c r="C241" s="67"/>
      <c r="D241" s="67"/>
      <c r="E241" s="14"/>
      <c r="F241" s="14"/>
      <c r="G241" s="14"/>
      <c r="H241" s="14"/>
      <c r="I241" s="14"/>
      <c r="J241" s="14"/>
      <c r="K241" s="14"/>
      <c r="L241" s="14"/>
      <c r="M241" s="14"/>
      <c r="N241" s="14"/>
      <c r="O241" s="14"/>
      <c r="P241" s="14"/>
      <c r="Q241" s="14"/>
      <c r="R241" s="14"/>
      <c r="S241" s="14"/>
      <c r="T241" s="14"/>
    </row>
    <row r="242" spans="1:20" x14ac:dyDescent="0.2">
      <c r="A242" s="14"/>
      <c r="B242" s="14"/>
      <c r="C242" s="67"/>
      <c r="D242" s="67"/>
      <c r="E242" s="14"/>
      <c r="F242" s="14"/>
      <c r="G242" s="14"/>
      <c r="H242" s="14"/>
      <c r="I242" s="14"/>
      <c r="J242" s="14"/>
      <c r="K242" s="14"/>
      <c r="L242" s="14"/>
      <c r="M242" s="14"/>
      <c r="N242" s="14"/>
      <c r="O242" s="14"/>
      <c r="P242" s="14"/>
      <c r="Q242" s="14"/>
      <c r="R242" s="14"/>
      <c r="S242" s="14"/>
      <c r="T242" s="14"/>
    </row>
    <row r="243" spans="1:20" x14ac:dyDescent="0.2">
      <c r="A243" s="14"/>
      <c r="B243" s="14"/>
      <c r="C243" s="67"/>
      <c r="D243" s="67"/>
      <c r="E243" s="14"/>
      <c r="F243" s="14"/>
      <c r="G243" s="14"/>
      <c r="H243" s="14"/>
      <c r="I243" s="14"/>
      <c r="J243" s="14"/>
      <c r="K243" s="14"/>
      <c r="L243" s="14"/>
      <c r="M243" s="14"/>
      <c r="N243" s="14"/>
      <c r="O243" s="14"/>
      <c r="P243" s="14"/>
      <c r="Q243" s="14"/>
      <c r="R243" s="14"/>
      <c r="S243" s="14"/>
      <c r="T243" s="14"/>
    </row>
    <row r="244" spans="1:20" x14ac:dyDescent="0.2">
      <c r="A244" s="14"/>
      <c r="B244" s="14"/>
      <c r="C244" s="67"/>
      <c r="D244" s="67"/>
      <c r="E244" s="14"/>
      <c r="F244" s="14"/>
      <c r="G244" s="14"/>
      <c r="H244" s="14"/>
      <c r="I244" s="14"/>
      <c r="J244" s="14"/>
      <c r="K244" s="14"/>
      <c r="L244" s="14"/>
      <c r="M244" s="14"/>
      <c r="N244" s="14"/>
      <c r="O244" s="14"/>
      <c r="P244" s="14"/>
      <c r="Q244" s="14"/>
      <c r="R244" s="14"/>
      <c r="S244" s="14"/>
      <c r="T244" s="14"/>
    </row>
    <row r="245" spans="1:20" x14ac:dyDescent="0.2">
      <c r="A245" s="14"/>
      <c r="B245" s="14"/>
      <c r="C245" s="67"/>
      <c r="D245" s="67"/>
      <c r="E245" s="14"/>
      <c r="F245" s="14"/>
      <c r="G245" s="14"/>
      <c r="H245" s="14"/>
      <c r="I245" s="14"/>
      <c r="J245" s="14"/>
      <c r="K245" s="14"/>
      <c r="L245" s="14"/>
      <c r="M245" s="14"/>
      <c r="N245" s="14"/>
      <c r="O245" s="14"/>
      <c r="P245" s="14"/>
      <c r="Q245" s="14"/>
      <c r="R245" s="14"/>
      <c r="S245" s="14"/>
      <c r="T245" s="14"/>
    </row>
    <row r="246" spans="1:20" x14ac:dyDescent="0.2">
      <c r="A246" s="14"/>
      <c r="B246" s="14"/>
      <c r="C246" s="67"/>
      <c r="D246" s="67"/>
      <c r="E246" s="14"/>
      <c r="F246" s="14"/>
      <c r="G246" s="14"/>
      <c r="H246" s="14"/>
      <c r="I246" s="14"/>
      <c r="J246" s="14"/>
      <c r="K246" s="14"/>
      <c r="L246" s="14"/>
      <c r="M246" s="14"/>
      <c r="N246" s="14"/>
      <c r="O246" s="14"/>
      <c r="P246" s="14"/>
      <c r="Q246" s="14"/>
      <c r="R246" s="14"/>
      <c r="S246" s="14"/>
      <c r="T246" s="14"/>
    </row>
    <row r="247" spans="1:20" x14ac:dyDescent="0.2">
      <c r="A247" s="14"/>
      <c r="B247" s="14"/>
      <c r="C247" s="67"/>
      <c r="D247" s="67"/>
      <c r="E247" s="14"/>
      <c r="F247" s="14"/>
      <c r="G247" s="14"/>
      <c r="H247" s="14"/>
      <c r="I247" s="14"/>
      <c r="J247" s="14"/>
      <c r="K247" s="14"/>
      <c r="L247" s="14"/>
      <c r="M247" s="14"/>
      <c r="N247" s="14"/>
      <c r="O247" s="14"/>
      <c r="P247" s="14"/>
      <c r="Q247" s="14"/>
      <c r="R247" s="14"/>
      <c r="S247" s="14"/>
      <c r="T247" s="14"/>
    </row>
    <row r="248" spans="1:20" x14ac:dyDescent="0.2">
      <c r="A248" s="14"/>
      <c r="B248" s="14"/>
      <c r="C248" s="67"/>
      <c r="D248" s="67"/>
      <c r="E248" s="14"/>
      <c r="F248" s="14"/>
      <c r="G248" s="14"/>
      <c r="H248" s="14"/>
      <c r="I248" s="14"/>
      <c r="J248" s="14"/>
      <c r="K248" s="14"/>
      <c r="L248" s="14"/>
      <c r="M248" s="14"/>
      <c r="N248" s="14"/>
      <c r="O248" s="14"/>
      <c r="P248" s="14"/>
      <c r="Q248" s="14"/>
      <c r="R248" s="14"/>
      <c r="S248" s="14"/>
      <c r="T248" s="14"/>
    </row>
    <row r="249" spans="1:20" x14ac:dyDescent="0.2">
      <c r="A249" s="14"/>
      <c r="B249" s="14"/>
      <c r="C249" s="67"/>
      <c r="D249" s="67"/>
      <c r="E249" s="14"/>
      <c r="F249" s="14"/>
      <c r="G249" s="14"/>
      <c r="H249" s="14"/>
      <c r="I249" s="14"/>
      <c r="J249" s="14"/>
      <c r="K249" s="14"/>
      <c r="L249" s="14"/>
      <c r="M249" s="14"/>
      <c r="N249" s="14"/>
      <c r="O249" s="14"/>
      <c r="P249" s="14"/>
      <c r="Q249" s="14"/>
      <c r="R249" s="14"/>
      <c r="S249" s="14"/>
      <c r="T249" s="14"/>
    </row>
    <row r="250" spans="1:20" x14ac:dyDescent="0.2">
      <c r="A250" s="14"/>
      <c r="B250" s="14"/>
      <c r="C250" s="67"/>
      <c r="D250" s="67"/>
      <c r="E250" s="14"/>
      <c r="F250" s="14"/>
      <c r="G250" s="14"/>
      <c r="H250" s="14"/>
      <c r="I250" s="14"/>
      <c r="J250" s="14"/>
      <c r="K250" s="14"/>
      <c r="L250" s="14"/>
      <c r="M250" s="14"/>
      <c r="N250" s="14"/>
      <c r="O250" s="14"/>
      <c r="P250" s="14"/>
      <c r="Q250" s="14"/>
      <c r="R250" s="14"/>
      <c r="S250" s="14"/>
      <c r="T250" s="14"/>
    </row>
    <row r="251" spans="1:20" x14ac:dyDescent="0.2">
      <c r="A251" s="14"/>
      <c r="B251" s="14"/>
      <c r="C251" s="67"/>
      <c r="D251" s="67"/>
      <c r="E251" s="14"/>
      <c r="F251" s="14"/>
      <c r="G251" s="14"/>
      <c r="H251" s="14"/>
      <c r="I251" s="14"/>
      <c r="J251" s="14"/>
      <c r="K251" s="14"/>
      <c r="L251" s="14"/>
      <c r="M251" s="14"/>
      <c r="N251" s="14"/>
      <c r="O251" s="14"/>
      <c r="P251" s="14"/>
      <c r="Q251" s="14"/>
      <c r="R251" s="14"/>
      <c r="S251" s="14"/>
      <c r="T251" s="14"/>
    </row>
    <row r="252" spans="1:20" x14ac:dyDescent="0.2">
      <c r="A252" s="14"/>
      <c r="B252" s="14"/>
      <c r="C252" s="67"/>
      <c r="D252" s="67"/>
      <c r="E252" s="14"/>
      <c r="F252" s="14"/>
      <c r="G252" s="14"/>
      <c r="H252" s="14"/>
      <c r="I252" s="14"/>
      <c r="J252" s="14"/>
      <c r="K252" s="14"/>
      <c r="L252" s="14"/>
      <c r="M252" s="14"/>
      <c r="N252" s="14"/>
      <c r="O252" s="14"/>
      <c r="P252" s="14"/>
      <c r="Q252" s="14"/>
      <c r="R252" s="14"/>
      <c r="S252" s="14"/>
      <c r="T252" s="14"/>
    </row>
    <row r="253" spans="1:20" x14ac:dyDescent="0.2">
      <c r="A253" s="14"/>
      <c r="B253" s="14"/>
      <c r="C253" s="67"/>
      <c r="D253" s="67"/>
      <c r="E253" s="14"/>
      <c r="F253" s="14"/>
      <c r="G253" s="14"/>
      <c r="H253" s="14"/>
      <c r="I253" s="14"/>
      <c r="J253" s="14"/>
      <c r="K253" s="14"/>
      <c r="L253" s="14"/>
      <c r="M253" s="14"/>
      <c r="N253" s="14"/>
      <c r="O253" s="14"/>
      <c r="P253" s="14"/>
      <c r="Q253" s="14"/>
      <c r="R253" s="14"/>
      <c r="S253" s="14"/>
      <c r="T253" s="14"/>
    </row>
    <row r="254" spans="1:20" x14ac:dyDescent="0.2">
      <c r="A254" s="14"/>
      <c r="B254" s="14"/>
      <c r="C254" s="67"/>
      <c r="D254" s="67"/>
      <c r="E254" s="14"/>
      <c r="F254" s="14"/>
      <c r="G254" s="14"/>
      <c r="H254" s="14"/>
      <c r="I254" s="14"/>
      <c r="J254" s="14"/>
      <c r="K254" s="14"/>
      <c r="L254" s="14"/>
      <c r="M254" s="14"/>
      <c r="N254" s="14"/>
      <c r="O254" s="14"/>
      <c r="P254" s="14"/>
      <c r="Q254" s="14"/>
      <c r="R254" s="14"/>
      <c r="S254" s="14"/>
      <c r="T254" s="14"/>
    </row>
    <row r="255" spans="1:20" x14ac:dyDescent="0.2">
      <c r="A255" s="14"/>
      <c r="B255" s="14"/>
      <c r="C255" s="67"/>
      <c r="D255" s="67"/>
      <c r="E255" s="14"/>
      <c r="F255" s="14"/>
      <c r="G255" s="14"/>
      <c r="H255" s="14"/>
      <c r="I255" s="14"/>
      <c r="J255" s="14"/>
      <c r="K255" s="14"/>
      <c r="L255" s="14"/>
      <c r="M255" s="14"/>
      <c r="N255" s="14"/>
      <c r="O255" s="14"/>
      <c r="P255" s="14"/>
      <c r="Q255" s="14"/>
      <c r="R255" s="14"/>
      <c r="S255" s="14"/>
      <c r="T255" s="14"/>
    </row>
    <row r="256" spans="1:20" x14ac:dyDescent="0.2">
      <c r="A256" s="14"/>
      <c r="B256" s="14"/>
      <c r="C256" s="67"/>
      <c r="D256" s="67"/>
      <c r="E256" s="14"/>
      <c r="F256" s="14"/>
      <c r="G256" s="14"/>
      <c r="H256" s="14"/>
      <c r="I256" s="14"/>
      <c r="J256" s="14"/>
      <c r="K256" s="14"/>
      <c r="L256" s="14"/>
      <c r="M256" s="14"/>
      <c r="N256" s="14"/>
      <c r="O256" s="14"/>
      <c r="P256" s="14"/>
      <c r="Q256" s="14"/>
      <c r="R256" s="14"/>
      <c r="S256" s="14"/>
      <c r="T256" s="14"/>
    </row>
    <row r="257" spans="1:20" x14ac:dyDescent="0.2">
      <c r="A257" s="14"/>
      <c r="B257" s="14"/>
      <c r="C257" s="67"/>
      <c r="D257" s="67"/>
      <c r="E257" s="14"/>
      <c r="F257" s="14"/>
      <c r="G257" s="14"/>
      <c r="H257" s="14"/>
      <c r="I257" s="14"/>
      <c r="J257" s="14"/>
      <c r="K257" s="14"/>
      <c r="L257" s="14"/>
      <c r="M257" s="14"/>
      <c r="N257" s="14"/>
      <c r="O257" s="14"/>
      <c r="P257" s="14"/>
      <c r="Q257" s="14"/>
      <c r="R257" s="14"/>
      <c r="S257" s="14"/>
      <c r="T257" s="14"/>
    </row>
    <row r="258" spans="1:20" x14ac:dyDescent="0.2">
      <c r="A258" s="14"/>
      <c r="B258" s="14"/>
      <c r="C258" s="67"/>
      <c r="D258" s="67"/>
      <c r="E258" s="14"/>
      <c r="F258" s="14"/>
      <c r="G258" s="14"/>
      <c r="H258" s="14"/>
      <c r="I258" s="14"/>
      <c r="J258" s="14"/>
      <c r="K258" s="14"/>
      <c r="L258" s="14"/>
      <c r="M258" s="14"/>
      <c r="N258" s="14"/>
      <c r="O258" s="14"/>
      <c r="P258" s="14"/>
      <c r="Q258" s="14"/>
      <c r="R258" s="14"/>
      <c r="S258" s="14"/>
      <c r="T258" s="14"/>
    </row>
    <row r="259" spans="1:20" x14ac:dyDescent="0.2">
      <c r="A259" s="14"/>
      <c r="B259" s="14"/>
      <c r="C259" s="67"/>
      <c r="D259" s="67"/>
      <c r="E259" s="14"/>
      <c r="F259" s="14"/>
      <c r="G259" s="14"/>
      <c r="H259" s="14"/>
      <c r="I259" s="14"/>
      <c r="J259" s="14"/>
      <c r="K259" s="14"/>
      <c r="L259" s="14"/>
      <c r="M259" s="14"/>
      <c r="N259" s="14"/>
      <c r="O259" s="14"/>
      <c r="P259" s="14"/>
      <c r="Q259" s="14"/>
      <c r="R259" s="14"/>
      <c r="S259" s="14"/>
      <c r="T259" s="14"/>
    </row>
    <row r="260" spans="1:20" x14ac:dyDescent="0.2">
      <c r="A260" s="14"/>
      <c r="B260" s="14"/>
      <c r="C260" s="67"/>
      <c r="D260" s="67"/>
      <c r="E260" s="14"/>
      <c r="F260" s="14"/>
      <c r="G260" s="14"/>
      <c r="H260" s="14"/>
      <c r="I260" s="14"/>
      <c r="J260" s="14"/>
      <c r="K260" s="14"/>
      <c r="L260" s="14"/>
      <c r="M260" s="14"/>
      <c r="N260" s="14"/>
      <c r="O260" s="14"/>
      <c r="P260" s="14"/>
      <c r="Q260" s="14"/>
      <c r="R260" s="14"/>
      <c r="S260" s="14"/>
      <c r="T260" s="14"/>
    </row>
    <row r="261" spans="1:20" x14ac:dyDescent="0.2">
      <c r="A261" s="14"/>
      <c r="B261" s="14"/>
      <c r="C261" s="67"/>
      <c r="D261" s="67"/>
      <c r="E261" s="14"/>
      <c r="F261" s="14"/>
      <c r="G261" s="14"/>
      <c r="H261" s="14"/>
      <c r="I261" s="14"/>
      <c r="J261" s="14"/>
      <c r="K261" s="14"/>
      <c r="L261" s="14"/>
      <c r="M261" s="14"/>
      <c r="N261" s="14"/>
      <c r="O261" s="14"/>
      <c r="P261" s="14"/>
      <c r="Q261" s="14"/>
      <c r="R261" s="14"/>
      <c r="S261" s="14"/>
      <c r="T261" s="14"/>
    </row>
    <row r="262" spans="1:20" x14ac:dyDescent="0.2">
      <c r="A262" s="14"/>
      <c r="B262" s="14"/>
      <c r="C262" s="67"/>
      <c r="D262" s="67"/>
      <c r="E262" s="14"/>
      <c r="F262" s="14"/>
      <c r="G262" s="14"/>
      <c r="H262" s="14"/>
      <c r="I262" s="14"/>
      <c r="J262" s="14"/>
      <c r="K262" s="14"/>
      <c r="L262" s="14"/>
      <c r="M262" s="14"/>
      <c r="N262" s="14"/>
      <c r="O262" s="14"/>
      <c r="P262" s="14"/>
      <c r="Q262" s="14"/>
      <c r="R262" s="14"/>
      <c r="S262" s="14"/>
      <c r="T262" s="14"/>
    </row>
    <row r="263" spans="1:20" x14ac:dyDescent="0.2">
      <c r="A263" s="14"/>
      <c r="B263" s="14"/>
      <c r="C263" s="67"/>
      <c r="D263" s="67"/>
      <c r="E263" s="14"/>
      <c r="F263" s="14"/>
      <c r="G263" s="14"/>
      <c r="H263" s="14"/>
      <c r="I263" s="14"/>
      <c r="J263" s="14"/>
      <c r="K263" s="14"/>
      <c r="L263" s="14"/>
      <c r="M263" s="14"/>
      <c r="N263" s="14"/>
      <c r="O263" s="14"/>
      <c r="P263" s="14"/>
      <c r="Q263" s="14"/>
      <c r="R263" s="14"/>
      <c r="S263" s="14"/>
      <c r="T263" s="14"/>
    </row>
    <row r="264" spans="1:20" x14ac:dyDescent="0.2">
      <c r="A264" s="14"/>
      <c r="B264" s="14"/>
      <c r="C264" s="67"/>
      <c r="D264" s="67"/>
      <c r="E264" s="14"/>
      <c r="F264" s="14"/>
      <c r="G264" s="14"/>
      <c r="H264" s="14"/>
      <c r="I264" s="14"/>
      <c r="J264" s="14"/>
      <c r="K264" s="14"/>
      <c r="L264" s="14"/>
      <c r="M264" s="14"/>
      <c r="N264" s="14"/>
      <c r="O264" s="14"/>
      <c r="P264" s="14"/>
      <c r="Q264" s="14"/>
      <c r="R264" s="14"/>
      <c r="S264" s="14"/>
      <c r="T264" s="14"/>
    </row>
    <row r="265" spans="1:20" x14ac:dyDescent="0.2">
      <c r="A265" s="14"/>
      <c r="B265" s="14"/>
      <c r="C265" s="67"/>
      <c r="D265" s="67"/>
      <c r="E265" s="14"/>
      <c r="F265" s="14"/>
      <c r="G265" s="14"/>
      <c r="H265" s="14"/>
      <c r="I265" s="14"/>
      <c r="J265" s="14"/>
      <c r="K265" s="14"/>
      <c r="L265" s="14"/>
      <c r="M265" s="14"/>
      <c r="N265" s="14"/>
      <c r="O265" s="14"/>
      <c r="P265" s="14"/>
      <c r="Q265" s="14"/>
      <c r="R265" s="14"/>
      <c r="S265" s="14"/>
      <c r="T265" s="14"/>
    </row>
    <row r="266" spans="1:20" x14ac:dyDescent="0.2">
      <c r="A266" s="14"/>
      <c r="B266" s="14"/>
      <c r="C266" s="67"/>
      <c r="D266" s="67"/>
      <c r="E266" s="14"/>
      <c r="F266" s="14"/>
      <c r="G266" s="14"/>
      <c r="H266" s="14"/>
      <c r="I266" s="14"/>
      <c r="J266" s="14"/>
      <c r="K266" s="14"/>
      <c r="L266" s="14"/>
      <c r="M266" s="14"/>
      <c r="N266" s="14"/>
      <c r="O266" s="14"/>
      <c r="P266" s="14"/>
      <c r="Q266" s="14"/>
      <c r="R266" s="14"/>
      <c r="S266" s="14"/>
      <c r="T266" s="14"/>
    </row>
    <row r="267" spans="1:20" x14ac:dyDescent="0.2">
      <c r="A267" s="14"/>
      <c r="B267" s="14"/>
      <c r="C267" s="67"/>
      <c r="D267" s="67"/>
      <c r="E267" s="14"/>
      <c r="F267" s="14"/>
      <c r="G267" s="14"/>
      <c r="H267" s="14"/>
      <c r="I267" s="14"/>
      <c r="J267" s="14"/>
      <c r="K267" s="14"/>
      <c r="L267" s="14"/>
      <c r="M267" s="14"/>
      <c r="N267" s="14"/>
      <c r="O267" s="14"/>
      <c r="P267" s="14"/>
      <c r="Q267" s="14"/>
      <c r="R267" s="14"/>
      <c r="S267" s="14"/>
      <c r="T267" s="14"/>
    </row>
    <row r="268" spans="1:20" x14ac:dyDescent="0.2">
      <c r="A268" s="14"/>
      <c r="B268" s="14"/>
      <c r="C268" s="67"/>
      <c r="D268" s="67"/>
      <c r="E268" s="14"/>
      <c r="F268" s="14"/>
      <c r="G268" s="14"/>
      <c r="H268" s="14"/>
      <c r="I268" s="14"/>
      <c r="J268" s="14"/>
      <c r="K268" s="14"/>
      <c r="L268" s="14"/>
      <c r="M268" s="14"/>
      <c r="N268" s="14"/>
      <c r="O268" s="14"/>
      <c r="P268" s="14"/>
      <c r="Q268" s="14"/>
      <c r="R268" s="14"/>
      <c r="S268" s="14"/>
      <c r="T268" s="14"/>
    </row>
    <row r="269" spans="1:20" x14ac:dyDescent="0.2">
      <c r="A269" s="14"/>
      <c r="B269" s="14"/>
      <c r="C269" s="67"/>
      <c r="D269" s="67"/>
      <c r="E269" s="14"/>
      <c r="F269" s="14"/>
      <c r="G269" s="14"/>
      <c r="H269" s="14"/>
      <c r="I269" s="14"/>
      <c r="J269" s="14"/>
      <c r="K269" s="14"/>
      <c r="L269" s="14"/>
      <c r="M269" s="14"/>
      <c r="N269" s="14"/>
      <c r="O269" s="14"/>
      <c r="P269" s="14"/>
      <c r="Q269" s="14"/>
      <c r="R269" s="14"/>
      <c r="S269" s="14"/>
      <c r="T269" s="14"/>
    </row>
    <row r="270" spans="1:20" x14ac:dyDescent="0.2">
      <c r="A270" s="14"/>
      <c r="B270" s="14"/>
      <c r="C270" s="67"/>
      <c r="D270" s="67"/>
      <c r="E270" s="14"/>
      <c r="F270" s="14"/>
      <c r="G270" s="14"/>
      <c r="H270" s="14"/>
      <c r="I270" s="14"/>
      <c r="J270" s="14"/>
      <c r="K270" s="14"/>
      <c r="L270" s="14"/>
      <c r="M270" s="14"/>
      <c r="N270" s="14"/>
      <c r="O270" s="14"/>
      <c r="P270" s="14"/>
      <c r="Q270" s="14"/>
      <c r="R270" s="14"/>
      <c r="S270" s="14"/>
      <c r="T270" s="14"/>
    </row>
    <row r="271" spans="1:20" x14ac:dyDescent="0.2">
      <c r="A271" s="14"/>
      <c r="B271" s="14"/>
      <c r="C271" s="67"/>
      <c r="D271" s="67"/>
      <c r="E271" s="14"/>
      <c r="F271" s="14"/>
      <c r="G271" s="14"/>
      <c r="H271" s="14"/>
      <c r="I271" s="14"/>
      <c r="J271" s="14"/>
      <c r="K271" s="14"/>
      <c r="L271" s="14"/>
      <c r="M271" s="14"/>
      <c r="N271" s="14"/>
      <c r="O271" s="14"/>
      <c r="P271" s="14"/>
      <c r="Q271" s="14"/>
      <c r="R271" s="14"/>
      <c r="S271" s="14"/>
      <c r="T271" s="14"/>
    </row>
    <row r="272" spans="1:20" x14ac:dyDescent="0.2">
      <c r="A272" s="14"/>
      <c r="B272" s="14"/>
      <c r="C272" s="67"/>
      <c r="D272" s="67"/>
      <c r="E272" s="14"/>
      <c r="F272" s="14"/>
      <c r="G272" s="14"/>
      <c r="H272" s="14"/>
      <c r="I272" s="14"/>
      <c r="J272" s="14"/>
      <c r="K272" s="14"/>
      <c r="L272" s="14"/>
      <c r="M272" s="14"/>
      <c r="N272" s="14"/>
      <c r="O272" s="14"/>
      <c r="P272" s="14"/>
      <c r="Q272" s="14"/>
      <c r="R272" s="14"/>
      <c r="S272" s="14"/>
      <c r="T272" s="14"/>
    </row>
    <row r="273" spans="1:20" x14ac:dyDescent="0.2">
      <c r="A273" s="14"/>
      <c r="B273" s="14"/>
      <c r="C273" s="67"/>
      <c r="D273" s="67"/>
      <c r="E273" s="14"/>
      <c r="F273" s="14"/>
      <c r="G273" s="14"/>
      <c r="H273" s="14"/>
      <c r="I273" s="14"/>
      <c r="J273" s="14"/>
      <c r="K273" s="14"/>
      <c r="L273" s="14"/>
      <c r="M273" s="14"/>
      <c r="N273" s="14"/>
      <c r="O273" s="14"/>
      <c r="P273" s="14"/>
      <c r="Q273" s="14"/>
      <c r="R273" s="14"/>
      <c r="S273" s="14"/>
      <c r="T273" s="14"/>
    </row>
    <row r="274" spans="1:20" x14ac:dyDescent="0.2">
      <c r="A274" s="14"/>
      <c r="B274" s="14"/>
      <c r="C274" s="67"/>
      <c r="D274" s="67"/>
      <c r="E274" s="14"/>
      <c r="F274" s="14"/>
      <c r="G274" s="14"/>
      <c r="H274" s="14"/>
      <c r="I274" s="14"/>
      <c r="J274" s="14"/>
      <c r="K274" s="14"/>
      <c r="L274" s="14"/>
      <c r="M274" s="14"/>
      <c r="N274" s="14"/>
      <c r="O274" s="14"/>
      <c r="P274" s="14"/>
      <c r="Q274" s="14"/>
      <c r="R274" s="14"/>
      <c r="S274" s="14"/>
      <c r="T274" s="14"/>
    </row>
    <row r="275" spans="1:20" x14ac:dyDescent="0.2">
      <c r="A275" s="14"/>
      <c r="B275" s="14"/>
      <c r="C275" s="67"/>
      <c r="D275" s="67"/>
      <c r="E275" s="14"/>
      <c r="F275" s="14"/>
      <c r="G275" s="14"/>
      <c r="H275" s="14"/>
      <c r="I275" s="14"/>
      <c r="J275" s="14"/>
      <c r="K275" s="14"/>
      <c r="L275" s="14"/>
      <c r="M275" s="14"/>
      <c r="N275" s="14"/>
      <c r="O275" s="14"/>
      <c r="P275" s="14"/>
      <c r="Q275" s="14"/>
      <c r="R275" s="14"/>
      <c r="S275" s="14"/>
      <c r="T275" s="14"/>
    </row>
    <row r="276" spans="1:20" x14ac:dyDescent="0.2">
      <c r="A276" s="14"/>
      <c r="B276" s="14"/>
      <c r="C276" s="67"/>
      <c r="D276" s="67"/>
      <c r="E276" s="14"/>
      <c r="F276" s="14"/>
      <c r="G276" s="14"/>
      <c r="H276" s="14"/>
      <c r="I276" s="14"/>
      <c r="J276" s="14"/>
      <c r="K276" s="14"/>
      <c r="L276" s="14"/>
      <c r="M276" s="14"/>
      <c r="N276" s="14"/>
      <c r="O276" s="14"/>
      <c r="P276" s="14"/>
      <c r="Q276" s="14"/>
      <c r="R276" s="14"/>
      <c r="S276" s="14"/>
      <c r="T276" s="14"/>
    </row>
    <row r="277" spans="1:20" x14ac:dyDescent="0.2">
      <c r="A277" s="14"/>
      <c r="B277" s="14"/>
      <c r="C277" s="67"/>
      <c r="D277" s="67"/>
      <c r="E277" s="14"/>
      <c r="F277" s="14"/>
      <c r="G277" s="14"/>
      <c r="H277" s="14"/>
      <c r="I277" s="14"/>
      <c r="J277" s="14"/>
      <c r="K277" s="14"/>
      <c r="L277" s="14"/>
      <c r="M277" s="14"/>
      <c r="N277" s="14"/>
      <c r="O277" s="14"/>
      <c r="P277" s="14"/>
      <c r="Q277" s="14"/>
      <c r="R277" s="14"/>
      <c r="S277" s="14"/>
      <c r="T277" s="14"/>
    </row>
    <row r="278" spans="1:20" x14ac:dyDescent="0.2">
      <c r="A278" s="14"/>
      <c r="B278" s="14"/>
      <c r="C278" s="67"/>
      <c r="D278" s="67"/>
      <c r="E278" s="14"/>
      <c r="F278" s="14"/>
      <c r="G278" s="14"/>
      <c r="H278" s="14"/>
      <c r="I278" s="14"/>
      <c r="J278" s="14"/>
      <c r="K278" s="14"/>
      <c r="L278" s="14"/>
      <c r="M278" s="14"/>
      <c r="N278" s="14"/>
      <c r="O278" s="14"/>
      <c r="P278" s="14"/>
      <c r="Q278" s="14"/>
      <c r="R278" s="14"/>
      <c r="S278" s="14"/>
      <c r="T278" s="14"/>
    </row>
    <row r="279" spans="1:20" x14ac:dyDescent="0.2">
      <c r="A279" s="14"/>
      <c r="B279" s="14"/>
      <c r="C279" s="67"/>
      <c r="D279" s="67"/>
      <c r="E279" s="14"/>
      <c r="F279" s="14"/>
      <c r="G279" s="14"/>
      <c r="H279" s="14"/>
      <c r="I279" s="14"/>
      <c r="J279" s="14"/>
      <c r="K279" s="14"/>
      <c r="L279" s="14"/>
      <c r="M279" s="14"/>
      <c r="N279" s="14"/>
      <c r="O279" s="14"/>
      <c r="P279" s="14"/>
      <c r="Q279" s="14"/>
      <c r="R279" s="14"/>
      <c r="S279" s="14"/>
      <c r="T279" s="14"/>
    </row>
    <row r="280" spans="1:20" x14ac:dyDescent="0.2">
      <c r="A280" s="14"/>
      <c r="B280" s="14"/>
      <c r="C280" s="67"/>
      <c r="D280" s="67"/>
      <c r="E280" s="14"/>
      <c r="F280" s="14"/>
      <c r="G280" s="14"/>
      <c r="H280" s="14"/>
      <c r="I280" s="14"/>
      <c r="J280" s="14"/>
      <c r="K280" s="14"/>
      <c r="L280" s="14"/>
      <c r="M280" s="14"/>
      <c r="N280" s="14"/>
      <c r="O280" s="14"/>
      <c r="P280" s="14"/>
      <c r="Q280" s="14"/>
      <c r="R280" s="14"/>
      <c r="S280" s="14"/>
      <c r="T280" s="14"/>
    </row>
    <row r="281" spans="1:20" x14ac:dyDescent="0.2">
      <c r="A281" s="14"/>
      <c r="B281" s="14"/>
      <c r="C281" s="67"/>
      <c r="D281" s="67"/>
      <c r="E281" s="14"/>
      <c r="F281" s="14"/>
      <c r="G281" s="14"/>
      <c r="H281" s="14"/>
      <c r="I281" s="14"/>
      <c r="J281" s="14"/>
      <c r="K281" s="14"/>
      <c r="L281" s="14"/>
      <c r="M281" s="14"/>
      <c r="N281" s="14"/>
      <c r="O281" s="14"/>
      <c r="P281" s="14"/>
      <c r="Q281" s="14"/>
      <c r="R281" s="14"/>
      <c r="S281" s="14"/>
      <c r="T281" s="14"/>
    </row>
    <row r="282" spans="1:20" x14ac:dyDescent="0.2">
      <c r="A282" s="14"/>
      <c r="B282" s="14"/>
      <c r="C282" s="67"/>
      <c r="D282" s="67"/>
      <c r="E282" s="14"/>
      <c r="F282" s="14"/>
      <c r="G282" s="14"/>
      <c r="H282" s="14"/>
      <c r="I282" s="14"/>
      <c r="J282" s="14"/>
      <c r="K282" s="14"/>
      <c r="L282" s="14"/>
      <c r="M282" s="14"/>
      <c r="N282" s="14"/>
      <c r="O282" s="14"/>
      <c r="P282" s="14"/>
      <c r="Q282" s="14"/>
      <c r="R282" s="14"/>
      <c r="S282" s="14"/>
      <c r="T282" s="14"/>
    </row>
    <row r="283" spans="1:20" x14ac:dyDescent="0.2">
      <c r="A283" s="14"/>
      <c r="B283" s="14"/>
      <c r="C283" s="67"/>
      <c r="D283" s="67"/>
      <c r="E283" s="14"/>
      <c r="F283" s="14"/>
      <c r="G283" s="14"/>
      <c r="H283" s="14"/>
      <c r="I283" s="14"/>
      <c r="J283" s="14"/>
      <c r="K283" s="14"/>
      <c r="L283" s="14"/>
      <c r="M283" s="14"/>
      <c r="N283" s="14"/>
      <c r="O283" s="14"/>
      <c r="P283" s="14"/>
      <c r="Q283" s="14"/>
      <c r="R283" s="14"/>
      <c r="S283" s="14"/>
      <c r="T283" s="14"/>
    </row>
    <row r="284" spans="1:20" x14ac:dyDescent="0.2">
      <c r="A284" s="14"/>
      <c r="B284" s="14"/>
      <c r="C284" s="67"/>
      <c r="D284" s="67"/>
      <c r="E284" s="14"/>
      <c r="F284" s="14"/>
      <c r="G284" s="14"/>
      <c r="H284" s="14"/>
      <c r="I284" s="14"/>
      <c r="J284" s="14"/>
      <c r="K284" s="14"/>
      <c r="L284" s="14"/>
      <c r="M284" s="14"/>
      <c r="N284" s="14"/>
      <c r="O284" s="14"/>
      <c r="P284" s="14"/>
      <c r="Q284" s="14"/>
      <c r="R284" s="14"/>
      <c r="S284" s="14"/>
      <c r="T284" s="14"/>
    </row>
    <row r="285" spans="1:20" x14ac:dyDescent="0.2">
      <c r="A285" s="14"/>
      <c r="B285" s="14"/>
      <c r="C285" s="67"/>
      <c r="D285" s="67"/>
      <c r="E285" s="14"/>
      <c r="F285" s="14"/>
      <c r="G285" s="14"/>
      <c r="H285" s="14"/>
      <c r="I285" s="14"/>
      <c r="J285" s="14"/>
      <c r="K285" s="14"/>
      <c r="L285" s="14"/>
      <c r="M285" s="14"/>
      <c r="N285" s="14"/>
      <c r="O285" s="14"/>
      <c r="P285" s="14"/>
      <c r="Q285" s="14"/>
      <c r="R285" s="14"/>
      <c r="S285" s="14"/>
      <c r="T285" s="14"/>
    </row>
    <row r="286" spans="1:20" x14ac:dyDescent="0.2">
      <c r="A286" s="14"/>
      <c r="B286" s="14"/>
      <c r="C286" s="67"/>
      <c r="D286" s="67"/>
      <c r="E286" s="14"/>
      <c r="F286" s="14"/>
      <c r="G286" s="14"/>
      <c r="H286" s="14"/>
      <c r="I286" s="14"/>
      <c r="J286" s="14"/>
      <c r="K286" s="14"/>
      <c r="L286" s="14"/>
      <c r="M286" s="14"/>
      <c r="N286" s="14"/>
      <c r="O286" s="14"/>
      <c r="P286" s="14"/>
      <c r="Q286" s="14"/>
      <c r="R286" s="14"/>
      <c r="S286" s="14"/>
      <c r="T286" s="14"/>
    </row>
    <row r="287" spans="1:20" x14ac:dyDescent="0.2">
      <c r="A287" s="14"/>
      <c r="B287" s="14"/>
      <c r="C287" s="67"/>
      <c r="D287" s="67"/>
      <c r="E287" s="14"/>
      <c r="F287" s="14"/>
      <c r="G287" s="14"/>
      <c r="H287" s="14"/>
      <c r="I287" s="14"/>
      <c r="J287" s="14"/>
      <c r="K287" s="14"/>
      <c r="L287" s="14"/>
      <c r="M287" s="14"/>
      <c r="N287" s="14"/>
      <c r="O287" s="14"/>
      <c r="P287" s="14"/>
      <c r="Q287" s="14"/>
      <c r="R287" s="14"/>
      <c r="S287" s="14"/>
      <c r="T287" s="14"/>
    </row>
    <row r="288" spans="1:20" x14ac:dyDescent="0.2">
      <c r="A288" s="14"/>
      <c r="B288" s="14"/>
      <c r="C288" s="67"/>
      <c r="D288" s="67"/>
      <c r="E288" s="14"/>
      <c r="F288" s="14"/>
      <c r="G288" s="14"/>
      <c r="H288" s="14"/>
      <c r="I288" s="14"/>
      <c r="J288" s="14"/>
      <c r="K288" s="14"/>
      <c r="L288" s="14"/>
      <c r="M288" s="14"/>
      <c r="N288" s="14"/>
      <c r="O288" s="14"/>
      <c r="P288" s="14"/>
      <c r="Q288" s="14"/>
      <c r="R288" s="14"/>
      <c r="S288" s="14"/>
      <c r="T288" s="14"/>
    </row>
    <row r="289" spans="1:20" x14ac:dyDescent="0.2">
      <c r="A289" s="14"/>
      <c r="B289" s="14"/>
      <c r="C289" s="67"/>
      <c r="D289" s="67"/>
      <c r="E289" s="14"/>
      <c r="F289" s="14"/>
      <c r="G289" s="14"/>
      <c r="H289" s="14"/>
      <c r="I289" s="14"/>
      <c r="J289" s="14"/>
      <c r="K289" s="14"/>
      <c r="L289" s="14"/>
      <c r="M289" s="14"/>
      <c r="N289" s="14"/>
      <c r="O289" s="14"/>
      <c r="P289" s="14"/>
      <c r="Q289" s="14"/>
      <c r="R289" s="14"/>
      <c r="S289" s="14"/>
      <c r="T289" s="14"/>
    </row>
    <row r="290" spans="1:20" x14ac:dyDescent="0.2">
      <c r="A290" s="14"/>
      <c r="B290" s="14"/>
      <c r="C290" s="67"/>
      <c r="D290" s="67"/>
      <c r="E290" s="14"/>
      <c r="F290" s="14"/>
      <c r="G290" s="14"/>
      <c r="H290" s="14"/>
      <c r="I290" s="14"/>
      <c r="J290" s="14"/>
      <c r="K290" s="14"/>
      <c r="L290" s="14"/>
      <c r="M290" s="14"/>
      <c r="N290" s="14"/>
      <c r="O290" s="14"/>
      <c r="P290" s="14"/>
      <c r="Q290" s="14"/>
      <c r="R290" s="14"/>
      <c r="S290" s="14"/>
      <c r="T290" s="14"/>
    </row>
    <row r="291" spans="1:20" x14ac:dyDescent="0.2">
      <c r="A291" s="14"/>
      <c r="B291" s="14"/>
      <c r="C291" s="67"/>
      <c r="D291" s="67"/>
      <c r="E291" s="14"/>
      <c r="F291" s="14"/>
      <c r="G291" s="14"/>
      <c r="H291" s="14"/>
      <c r="I291" s="14"/>
      <c r="J291" s="14"/>
      <c r="K291" s="14"/>
      <c r="L291" s="14"/>
      <c r="M291" s="14"/>
      <c r="N291" s="14"/>
      <c r="O291" s="14"/>
      <c r="P291" s="14"/>
      <c r="Q291" s="14"/>
      <c r="R291" s="14"/>
      <c r="S291" s="14"/>
      <c r="T291" s="14"/>
    </row>
    <row r="292" spans="1:20" x14ac:dyDescent="0.2">
      <c r="A292" s="14"/>
      <c r="B292" s="14"/>
      <c r="C292" s="67"/>
      <c r="D292" s="67"/>
      <c r="E292" s="14"/>
      <c r="F292" s="14"/>
      <c r="G292" s="14"/>
      <c r="H292" s="14"/>
      <c r="I292" s="14"/>
      <c r="J292" s="14"/>
      <c r="K292" s="14"/>
      <c r="L292" s="14"/>
      <c r="M292" s="14"/>
      <c r="N292" s="14"/>
      <c r="O292" s="14"/>
      <c r="P292" s="14"/>
      <c r="Q292" s="14"/>
      <c r="R292" s="14"/>
      <c r="S292" s="14"/>
      <c r="T292" s="14"/>
    </row>
    <row r="293" spans="1:20" x14ac:dyDescent="0.2">
      <c r="A293" s="14"/>
      <c r="B293" s="14"/>
      <c r="C293" s="67"/>
      <c r="D293" s="67"/>
      <c r="E293" s="14"/>
      <c r="F293" s="14"/>
      <c r="G293" s="14"/>
      <c r="H293" s="14"/>
      <c r="I293" s="14"/>
      <c r="J293" s="14"/>
      <c r="K293" s="14"/>
      <c r="L293" s="14"/>
      <c r="M293" s="14"/>
      <c r="N293" s="14"/>
      <c r="O293" s="14"/>
      <c r="P293" s="14"/>
      <c r="Q293" s="14"/>
      <c r="R293" s="14"/>
      <c r="S293" s="14"/>
      <c r="T293" s="14"/>
    </row>
    <row r="294" spans="1:20" x14ac:dyDescent="0.2">
      <c r="A294" s="14"/>
      <c r="B294" s="14"/>
      <c r="C294" s="67"/>
      <c r="D294" s="67"/>
      <c r="E294" s="14"/>
      <c r="F294" s="14"/>
      <c r="G294" s="14"/>
      <c r="H294" s="14"/>
      <c r="I294" s="14"/>
      <c r="J294" s="14"/>
      <c r="K294" s="14"/>
      <c r="L294" s="14"/>
      <c r="M294" s="14"/>
      <c r="N294" s="14"/>
      <c r="O294" s="14"/>
      <c r="P294" s="14"/>
      <c r="Q294" s="14"/>
      <c r="R294" s="14"/>
      <c r="S294" s="14"/>
      <c r="T294" s="14"/>
    </row>
    <row r="295" spans="1:20" x14ac:dyDescent="0.2">
      <c r="A295" s="14"/>
      <c r="B295" s="14"/>
      <c r="C295" s="67"/>
      <c r="D295" s="67"/>
      <c r="E295" s="14"/>
      <c r="F295" s="14"/>
      <c r="G295" s="14"/>
      <c r="H295" s="14"/>
      <c r="I295" s="14"/>
      <c r="J295" s="14"/>
      <c r="K295" s="14"/>
      <c r="L295" s="14"/>
      <c r="M295" s="14"/>
      <c r="N295" s="14"/>
      <c r="O295" s="14"/>
      <c r="P295" s="14"/>
      <c r="Q295" s="14"/>
      <c r="R295" s="14"/>
      <c r="S295" s="14"/>
      <c r="T295" s="14"/>
    </row>
    <row r="296" spans="1:20" x14ac:dyDescent="0.2">
      <c r="A296" s="14"/>
      <c r="B296" s="14"/>
      <c r="C296" s="67"/>
      <c r="D296" s="67"/>
      <c r="E296" s="14"/>
      <c r="F296" s="14"/>
      <c r="G296" s="14"/>
      <c r="H296" s="14"/>
      <c r="I296" s="14"/>
      <c r="J296" s="14"/>
      <c r="K296" s="14"/>
      <c r="L296" s="14"/>
      <c r="M296" s="14"/>
      <c r="N296" s="14"/>
      <c r="O296" s="14"/>
      <c r="P296" s="14"/>
      <c r="Q296" s="14"/>
      <c r="R296" s="14"/>
      <c r="S296" s="14"/>
      <c r="T296" s="14"/>
    </row>
    <row r="297" spans="1:20" x14ac:dyDescent="0.2">
      <c r="A297" s="14"/>
      <c r="B297" s="14"/>
      <c r="C297" s="67"/>
      <c r="D297" s="67"/>
      <c r="E297" s="14"/>
      <c r="F297" s="14"/>
      <c r="G297" s="14"/>
      <c r="H297" s="14"/>
      <c r="I297" s="14"/>
      <c r="J297" s="14"/>
      <c r="K297" s="14"/>
      <c r="L297" s="14"/>
      <c r="M297" s="14"/>
      <c r="N297" s="14"/>
      <c r="O297" s="14"/>
      <c r="P297" s="14"/>
      <c r="Q297" s="14"/>
      <c r="R297" s="14"/>
      <c r="S297" s="14"/>
      <c r="T297" s="14"/>
    </row>
    <row r="298" spans="1:20" x14ac:dyDescent="0.2">
      <c r="A298" s="14"/>
      <c r="B298" s="14"/>
      <c r="C298" s="67"/>
      <c r="D298" s="67"/>
      <c r="E298" s="14"/>
      <c r="F298" s="14"/>
      <c r="G298" s="14"/>
      <c r="H298" s="14"/>
      <c r="I298" s="14"/>
      <c r="J298" s="14"/>
      <c r="K298" s="14"/>
      <c r="L298" s="14"/>
      <c r="M298" s="14"/>
      <c r="N298" s="14"/>
      <c r="O298" s="14"/>
      <c r="P298" s="14"/>
      <c r="Q298" s="14"/>
      <c r="R298" s="14"/>
      <c r="S298" s="14"/>
      <c r="T298" s="14"/>
    </row>
    <row r="299" spans="1:20" x14ac:dyDescent="0.2">
      <c r="A299" s="14"/>
      <c r="B299" s="14"/>
      <c r="C299" s="67"/>
      <c r="D299" s="67"/>
      <c r="E299" s="14"/>
      <c r="F299" s="14"/>
      <c r="G299" s="14"/>
      <c r="H299" s="14"/>
      <c r="I299" s="14"/>
      <c r="J299" s="14"/>
      <c r="K299" s="14"/>
      <c r="L299" s="14"/>
      <c r="M299" s="14"/>
      <c r="N299" s="14"/>
      <c r="O299" s="14"/>
      <c r="P299" s="14"/>
      <c r="Q299" s="14"/>
      <c r="R299" s="14"/>
      <c r="S299" s="14"/>
      <c r="T299" s="14"/>
    </row>
    <row r="300" spans="1:20" x14ac:dyDescent="0.2">
      <c r="A300" s="14"/>
      <c r="B300" s="14"/>
      <c r="C300" s="67"/>
      <c r="D300" s="67"/>
      <c r="E300" s="14"/>
      <c r="F300" s="14"/>
      <c r="G300" s="14"/>
      <c r="H300" s="14"/>
      <c r="I300" s="14"/>
      <c r="J300" s="14"/>
      <c r="K300" s="14"/>
      <c r="L300" s="14"/>
      <c r="M300" s="14"/>
      <c r="N300" s="14"/>
      <c r="O300" s="14"/>
      <c r="P300" s="14"/>
      <c r="Q300" s="14"/>
      <c r="R300" s="14"/>
      <c r="S300" s="14"/>
      <c r="T300" s="14"/>
    </row>
    <row r="301" spans="1:20" x14ac:dyDescent="0.2">
      <c r="A301" s="14"/>
      <c r="B301" s="14"/>
      <c r="C301" s="67"/>
      <c r="D301" s="67"/>
      <c r="E301" s="14"/>
      <c r="F301" s="14"/>
      <c r="G301" s="14"/>
      <c r="H301" s="14"/>
      <c r="I301" s="14"/>
      <c r="J301" s="14"/>
      <c r="K301" s="14"/>
      <c r="L301" s="14"/>
      <c r="M301" s="14"/>
      <c r="N301" s="14"/>
      <c r="O301" s="14"/>
      <c r="P301" s="14"/>
      <c r="Q301" s="14"/>
      <c r="R301" s="14"/>
      <c r="S301" s="14"/>
      <c r="T301" s="14"/>
    </row>
    <row r="302" spans="1:20" x14ac:dyDescent="0.2">
      <c r="A302" s="14"/>
      <c r="B302" s="14"/>
      <c r="C302" s="67"/>
      <c r="D302" s="67"/>
      <c r="E302" s="14"/>
      <c r="F302" s="14"/>
      <c r="G302" s="14"/>
      <c r="H302" s="14"/>
      <c r="I302" s="14"/>
      <c r="J302" s="14"/>
      <c r="K302" s="14"/>
      <c r="L302" s="14"/>
      <c r="M302" s="14"/>
      <c r="N302" s="14"/>
      <c r="O302" s="14"/>
      <c r="P302" s="14"/>
      <c r="Q302" s="14"/>
      <c r="R302" s="14"/>
      <c r="S302" s="14"/>
      <c r="T302" s="14"/>
    </row>
    <row r="303" spans="1:20" x14ac:dyDescent="0.2">
      <c r="A303" s="14"/>
      <c r="B303" s="14"/>
      <c r="C303" s="67"/>
      <c r="D303" s="67"/>
      <c r="E303" s="14"/>
      <c r="F303" s="14"/>
      <c r="G303" s="14"/>
      <c r="H303" s="14"/>
      <c r="I303" s="14"/>
      <c r="J303" s="14"/>
      <c r="K303" s="14"/>
      <c r="L303" s="14"/>
      <c r="M303" s="14"/>
      <c r="N303" s="14"/>
      <c r="O303" s="14"/>
      <c r="P303" s="14"/>
      <c r="Q303" s="14"/>
      <c r="R303" s="14"/>
      <c r="S303" s="14"/>
      <c r="T303" s="14"/>
    </row>
    <row r="304" spans="1:20" x14ac:dyDescent="0.2">
      <c r="A304" s="14"/>
      <c r="B304" s="14"/>
      <c r="C304" s="67"/>
      <c r="D304" s="67"/>
      <c r="E304" s="14"/>
      <c r="F304" s="14"/>
      <c r="G304" s="14"/>
      <c r="H304" s="14"/>
      <c r="I304" s="14"/>
      <c r="J304" s="14"/>
      <c r="K304" s="14"/>
      <c r="L304" s="14"/>
      <c r="M304" s="14"/>
      <c r="N304" s="14"/>
      <c r="O304" s="14"/>
      <c r="P304" s="14"/>
      <c r="Q304" s="14"/>
      <c r="R304" s="14"/>
      <c r="S304" s="14"/>
      <c r="T304" s="14"/>
    </row>
    <row r="305" spans="1:20" x14ac:dyDescent="0.2">
      <c r="A305" s="14"/>
      <c r="B305" s="14"/>
      <c r="C305" s="67"/>
      <c r="D305" s="67"/>
      <c r="E305" s="14"/>
      <c r="F305" s="14"/>
      <c r="G305" s="14"/>
      <c r="H305" s="14"/>
      <c r="I305" s="14"/>
      <c r="J305" s="14"/>
      <c r="K305" s="14"/>
      <c r="L305" s="14"/>
      <c r="M305" s="14"/>
      <c r="N305" s="14"/>
      <c r="O305" s="14"/>
      <c r="P305" s="14"/>
      <c r="Q305" s="14"/>
      <c r="R305" s="14"/>
      <c r="S305" s="14"/>
      <c r="T305" s="14"/>
    </row>
    <row r="306" spans="1:20" x14ac:dyDescent="0.2">
      <c r="A306" s="14"/>
      <c r="B306" s="14"/>
      <c r="C306" s="67"/>
      <c r="D306" s="67"/>
      <c r="E306" s="14"/>
      <c r="F306" s="14"/>
      <c r="G306" s="14"/>
      <c r="H306" s="14"/>
      <c r="I306" s="14"/>
      <c r="J306" s="14"/>
      <c r="K306" s="14"/>
      <c r="L306" s="14"/>
      <c r="M306" s="14"/>
      <c r="N306" s="14"/>
      <c r="O306" s="14"/>
      <c r="P306" s="14"/>
      <c r="Q306" s="14"/>
      <c r="R306" s="14"/>
      <c r="S306" s="14"/>
      <c r="T306" s="14"/>
    </row>
    <row r="307" spans="1:20" x14ac:dyDescent="0.2">
      <c r="A307" s="14"/>
      <c r="B307" s="14"/>
      <c r="C307" s="67"/>
      <c r="D307" s="67"/>
      <c r="E307" s="14"/>
      <c r="F307" s="14"/>
      <c r="G307" s="14"/>
      <c r="H307" s="14"/>
      <c r="I307" s="14"/>
      <c r="J307" s="14"/>
      <c r="K307" s="14"/>
      <c r="L307" s="14"/>
      <c r="M307" s="14"/>
      <c r="N307" s="14"/>
      <c r="O307" s="14"/>
      <c r="P307" s="14"/>
      <c r="Q307" s="14"/>
      <c r="R307" s="14"/>
      <c r="S307" s="14"/>
      <c r="T307" s="14"/>
    </row>
    <row r="308" spans="1:20" x14ac:dyDescent="0.2">
      <c r="A308" s="14"/>
      <c r="B308" s="14"/>
      <c r="C308" s="67"/>
      <c r="D308" s="67"/>
      <c r="E308" s="14"/>
      <c r="F308" s="14"/>
      <c r="G308" s="14"/>
      <c r="H308" s="14"/>
      <c r="I308" s="14"/>
      <c r="J308" s="14"/>
      <c r="K308" s="14"/>
      <c r="L308" s="14"/>
      <c r="M308" s="14"/>
      <c r="N308" s="14"/>
      <c r="O308" s="14"/>
      <c r="P308" s="14"/>
      <c r="Q308" s="14"/>
      <c r="R308" s="14"/>
      <c r="S308" s="14"/>
      <c r="T308" s="14"/>
    </row>
    <row r="309" spans="1:20" x14ac:dyDescent="0.2">
      <c r="A309" s="14"/>
      <c r="B309" s="14"/>
      <c r="C309" s="67"/>
      <c r="D309" s="67"/>
      <c r="E309" s="14"/>
      <c r="F309" s="14"/>
      <c r="G309" s="14"/>
      <c r="H309" s="14"/>
      <c r="I309" s="14"/>
      <c r="J309" s="14"/>
      <c r="K309" s="14"/>
      <c r="L309" s="14"/>
      <c r="M309" s="14"/>
      <c r="N309" s="14"/>
      <c r="O309" s="14"/>
      <c r="P309" s="14"/>
      <c r="Q309" s="14"/>
      <c r="R309" s="14"/>
      <c r="S309" s="14"/>
      <c r="T309" s="14"/>
    </row>
    <row r="310" spans="1:20" x14ac:dyDescent="0.2">
      <c r="A310" s="14"/>
      <c r="B310" s="14"/>
      <c r="C310" s="67"/>
      <c r="D310" s="67"/>
      <c r="E310" s="14"/>
      <c r="F310" s="14"/>
      <c r="G310" s="14"/>
      <c r="H310" s="14"/>
      <c r="I310" s="14"/>
      <c r="J310" s="14"/>
      <c r="K310" s="14"/>
      <c r="L310" s="14"/>
      <c r="M310" s="14"/>
      <c r="N310" s="14"/>
      <c r="O310" s="14"/>
      <c r="P310" s="14"/>
      <c r="Q310" s="14"/>
      <c r="R310" s="14"/>
      <c r="S310" s="14"/>
      <c r="T310" s="14"/>
    </row>
    <row r="311" spans="1:20" x14ac:dyDescent="0.2">
      <c r="A311" s="14"/>
      <c r="B311" s="14"/>
      <c r="C311" s="67"/>
      <c r="D311" s="67"/>
      <c r="E311" s="14"/>
      <c r="F311" s="14"/>
      <c r="G311" s="14"/>
      <c r="H311" s="14"/>
      <c r="I311" s="14"/>
      <c r="J311" s="14"/>
      <c r="K311" s="14"/>
      <c r="L311" s="14"/>
      <c r="M311" s="14"/>
      <c r="N311" s="14"/>
      <c r="O311" s="14"/>
      <c r="P311" s="14"/>
      <c r="Q311" s="14"/>
      <c r="R311" s="14"/>
      <c r="S311" s="14"/>
      <c r="T311" s="14"/>
    </row>
    <row r="312" spans="1:20" x14ac:dyDescent="0.2">
      <c r="A312" s="14"/>
      <c r="B312" s="14"/>
      <c r="C312" s="67"/>
      <c r="D312" s="67"/>
      <c r="E312" s="14"/>
      <c r="F312" s="14"/>
      <c r="G312" s="14"/>
      <c r="H312" s="14"/>
      <c r="I312" s="14"/>
      <c r="J312" s="14"/>
      <c r="K312" s="14"/>
      <c r="L312" s="14"/>
      <c r="M312" s="14"/>
      <c r="N312" s="14"/>
      <c r="O312" s="14"/>
      <c r="P312" s="14"/>
      <c r="Q312" s="14"/>
      <c r="R312" s="14"/>
      <c r="S312" s="14"/>
      <c r="T312" s="14"/>
    </row>
    <row r="313" spans="1:20" x14ac:dyDescent="0.2">
      <c r="A313" s="14"/>
      <c r="B313" s="14"/>
      <c r="C313" s="67"/>
      <c r="D313" s="67"/>
      <c r="E313" s="14"/>
      <c r="F313" s="14"/>
      <c r="G313" s="14"/>
      <c r="H313" s="14"/>
      <c r="I313" s="14"/>
      <c r="J313" s="14"/>
      <c r="K313" s="14"/>
      <c r="L313" s="14"/>
      <c r="M313" s="14"/>
      <c r="N313" s="14"/>
      <c r="O313" s="14"/>
      <c r="P313" s="14"/>
      <c r="Q313" s="14"/>
      <c r="R313" s="14"/>
      <c r="S313" s="14"/>
      <c r="T313" s="14"/>
    </row>
    <row r="314" spans="1:20" x14ac:dyDescent="0.2">
      <c r="A314" s="14"/>
      <c r="B314" s="14"/>
      <c r="C314" s="67"/>
      <c r="D314" s="67"/>
      <c r="E314" s="14"/>
      <c r="F314" s="14"/>
      <c r="G314" s="14"/>
      <c r="H314" s="14"/>
      <c r="I314" s="14"/>
      <c r="J314" s="14"/>
      <c r="K314" s="14"/>
      <c r="L314" s="14"/>
      <c r="M314" s="14"/>
      <c r="N314" s="14"/>
      <c r="O314" s="14"/>
      <c r="P314" s="14"/>
      <c r="Q314" s="14"/>
      <c r="R314" s="14"/>
      <c r="S314" s="14"/>
      <c r="T314" s="14"/>
    </row>
    <row r="315" spans="1:20" x14ac:dyDescent="0.2">
      <c r="A315" s="14"/>
      <c r="B315" s="14"/>
      <c r="C315" s="67"/>
      <c r="D315" s="67"/>
      <c r="E315" s="14"/>
      <c r="F315" s="14"/>
      <c r="G315" s="14"/>
      <c r="H315" s="14"/>
      <c r="I315" s="14"/>
      <c r="J315" s="14"/>
      <c r="K315" s="14"/>
      <c r="L315" s="14"/>
      <c r="M315" s="14"/>
      <c r="N315" s="14"/>
      <c r="O315" s="14"/>
      <c r="P315" s="14"/>
      <c r="Q315" s="14"/>
      <c r="R315" s="14"/>
      <c r="S315" s="14"/>
      <c r="T315" s="14"/>
    </row>
    <row r="316" spans="1:20" x14ac:dyDescent="0.2">
      <c r="A316" s="14"/>
      <c r="B316" s="14"/>
      <c r="C316" s="67"/>
      <c r="D316" s="67"/>
      <c r="E316" s="14"/>
      <c r="F316" s="14"/>
      <c r="G316" s="14"/>
      <c r="H316" s="14"/>
      <c r="I316" s="14"/>
      <c r="J316" s="14"/>
      <c r="K316" s="14"/>
      <c r="L316" s="14"/>
      <c r="M316" s="14"/>
      <c r="N316" s="14"/>
      <c r="O316" s="14"/>
      <c r="P316" s="14"/>
      <c r="Q316" s="14"/>
      <c r="R316" s="14"/>
      <c r="S316" s="14"/>
      <c r="T316" s="14"/>
    </row>
    <row r="317" spans="1:20" x14ac:dyDescent="0.2">
      <c r="A317" s="14"/>
      <c r="B317" s="14"/>
      <c r="C317" s="67"/>
      <c r="D317" s="67"/>
      <c r="E317" s="14"/>
      <c r="F317" s="14"/>
      <c r="G317" s="14"/>
      <c r="H317" s="14"/>
      <c r="I317" s="14"/>
      <c r="J317" s="14"/>
      <c r="K317" s="14"/>
      <c r="L317" s="14"/>
      <c r="M317" s="14"/>
      <c r="N317" s="14"/>
      <c r="O317" s="14"/>
      <c r="P317" s="14"/>
      <c r="Q317" s="14"/>
      <c r="R317" s="14"/>
      <c r="S317" s="14"/>
      <c r="T317" s="14"/>
    </row>
    <row r="318" spans="1:20" x14ac:dyDescent="0.2">
      <c r="A318" s="14"/>
      <c r="B318" s="14"/>
      <c r="C318" s="67"/>
      <c r="D318" s="67"/>
      <c r="E318" s="14"/>
      <c r="F318" s="14"/>
      <c r="G318" s="14"/>
      <c r="H318" s="14"/>
      <c r="I318" s="14"/>
      <c r="J318" s="14"/>
      <c r="K318" s="14"/>
      <c r="L318" s="14"/>
      <c r="M318" s="14"/>
      <c r="N318" s="14"/>
      <c r="O318" s="14"/>
      <c r="P318" s="14"/>
      <c r="Q318" s="14"/>
      <c r="R318" s="14"/>
      <c r="S318" s="14"/>
      <c r="T318" s="14"/>
    </row>
    <row r="319" spans="1:20" x14ac:dyDescent="0.2">
      <c r="A319" s="14"/>
      <c r="B319" s="14"/>
      <c r="C319" s="67"/>
      <c r="D319" s="67"/>
      <c r="E319" s="14"/>
      <c r="F319" s="14"/>
      <c r="G319" s="14"/>
      <c r="H319" s="14"/>
      <c r="I319" s="14"/>
      <c r="J319" s="14"/>
      <c r="K319" s="14"/>
      <c r="L319" s="14"/>
      <c r="M319" s="14"/>
      <c r="N319" s="14"/>
      <c r="O319" s="14"/>
      <c r="P319" s="14"/>
      <c r="Q319" s="14"/>
      <c r="R319" s="14"/>
      <c r="S319" s="14"/>
      <c r="T319" s="14"/>
    </row>
    <row r="320" spans="1:20" x14ac:dyDescent="0.2">
      <c r="A320" s="14"/>
      <c r="B320" s="14"/>
      <c r="C320" s="67"/>
      <c r="D320" s="67"/>
      <c r="E320" s="14"/>
      <c r="F320" s="14"/>
      <c r="G320" s="14"/>
      <c r="H320" s="14"/>
      <c r="I320" s="14"/>
      <c r="J320" s="14"/>
      <c r="K320" s="14"/>
      <c r="L320" s="14"/>
      <c r="M320" s="14"/>
      <c r="N320" s="14"/>
      <c r="O320" s="14"/>
      <c r="P320" s="14"/>
      <c r="Q320" s="14"/>
      <c r="R320" s="14"/>
      <c r="S320" s="14"/>
      <c r="T320" s="14"/>
    </row>
    <row r="321" spans="1:20" x14ac:dyDescent="0.2">
      <c r="A321" s="14"/>
      <c r="B321" s="14"/>
      <c r="C321" s="67"/>
      <c r="D321" s="67"/>
      <c r="E321" s="14"/>
      <c r="F321" s="14"/>
      <c r="G321" s="14"/>
      <c r="H321" s="14"/>
      <c r="I321" s="14"/>
      <c r="J321" s="14"/>
      <c r="K321" s="14"/>
      <c r="L321" s="14"/>
      <c r="M321" s="14"/>
      <c r="N321" s="14"/>
      <c r="O321" s="14"/>
      <c r="P321" s="14"/>
      <c r="Q321" s="14"/>
      <c r="R321" s="14"/>
      <c r="S321" s="14"/>
      <c r="T321" s="14"/>
    </row>
    <row r="322" spans="1:20" x14ac:dyDescent="0.2">
      <c r="A322" s="14"/>
      <c r="B322" s="14"/>
      <c r="C322" s="67"/>
      <c r="D322" s="67"/>
      <c r="E322" s="14"/>
      <c r="F322" s="14"/>
      <c r="G322" s="14"/>
      <c r="H322" s="14"/>
      <c r="I322" s="14"/>
      <c r="J322" s="14"/>
      <c r="K322" s="14"/>
      <c r="L322" s="14"/>
      <c r="M322" s="14"/>
      <c r="N322" s="14"/>
      <c r="O322" s="14"/>
      <c r="P322" s="14"/>
      <c r="Q322" s="14"/>
      <c r="R322" s="14"/>
      <c r="S322" s="14"/>
      <c r="T322" s="14"/>
    </row>
    <row r="323" spans="1:20" x14ac:dyDescent="0.2">
      <c r="A323" s="14"/>
      <c r="B323" s="14"/>
      <c r="C323" s="67"/>
      <c r="D323" s="67"/>
      <c r="E323" s="14"/>
      <c r="F323" s="14"/>
      <c r="G323" s="14"/>
      <c r="H323" s="14"/>
      <c r="I323" s="14"/>
      <c r="J323" s="14"/>
      <c r="K323" s="14"/>
      <c r="L323" s="14"/>
      <c r="M323" s="14"/>
      <c r="N323" s="14"/>
      <c r="O323" s="14"/>
      <c r="P323" s="14"/>
      <c r="Q323" s="14"/>
      <c r="R323" s="14"/>
      <c r="S323" s="14"/>
      <c r="T323" s="14"/>
    </row>
    <row r="324" spans="1:20" x14ac:dyDescent="0.2">
      <c r="A324" s="14"/>
      <c r="B324" s="14"/>
      <c r="C324" s="67"/>
      <c r="D324" s="67"/>
      <c r="E324" s="14"/>
      <c r="F324" s="14"/>
      <c r="G324" s="14"/>
      <c r="H324" s="14"/>
      <c r="I324" s="14"/>
      <c r="J324" s="14"/>
      <c r="K324" s="14"/>
      <c r="L324" s="14"/>
      <c r="M324" s="14"/>
      <c r="N324" s="14"/>
      <c r="O324" s="14"/>
      <c r="P324" s="14"/>
      <c r="Q324" s="14"/>
      <c r="R324" s="14"/>
      <c r="S324" s="14"/>
      <c r="T324" s="14"/>
    </row>
    <row r="325" spans="1:20" x14ac:dyDescent="0.2">
      <c r="A325" s="14"/>
      <c r="B325" s="14"/>
      <c r="C325" s="67"/>
      <c r="D325" s="67"/>
      <c r="E325" s="14"/>
      <c r="F325" s="14"/>
      <c r="G325" s="14"/>
      <c r="H325" s="14"/>
      <c r="I325" s="14"/>
      <c r="J325" s="14"/>
      <c r="K325" s="14"/>
      <c r="L325" s="14"/>
      <c r="M325" s="14"/>
      <c r="N325" s="14"/>
      <c r="O325" s="14"/>
      <c r="P325" s="14"/>
      <c r="Q325" s="14"/>
      <c r="R325" s="14"/>
      <c r="S325" s="14"/>
      <c r="T325" s="14"/>
    </row>
    <row r="326" spans="1:20" x14ac:dyDescent="0.2">
      <c r="A326" s="14"/>
      <c r="B326" s="14"/>
      <c r="C326" s="67"/>
      <c r="D326" s="67"/>
      <c r="E326" s="14"/>
      <c r="F326" s="14"/>
      <c r="G326" s="14"/>
      <c r="H326" s="14"/>
      <c r="I326" s="14"/>
      <c r="J326" s="14"/>
      <c r="K326" s="14"/>
      <c r="L326" s="14"/>
      <c r="M326" s="14"/>
      <c r="N326" s="14"/>
      <c r="O326" s="14"/>
      <c r="P326" s="14"/>
      <c r="Q326" s="14"/>
      <c r="R326" s="14"/>
      <c r="S326" s="14"/>
      <c r="T326" s="14"/>
    </row>
    <row r="327" spans="1:20" x14ac:dyDescent="0.2">
      <c r="A327" s="14"/>
      <c r="B327" s="14"/>
      <c r="C327" s="67"/>
      <c r="D327" s="67"/>
      <c r="E327" s="14"/>
      <c r="F327" s="14"/>
      <c r="G327" s="14"/>
      <c r="H327" s="14"/>
      <c r="I327" s="14"/>
      <c r="J327" s="14"/>
      <c r="K327" s="14"/>
      <c r="L327" s="14"/>
      <c r="M327" s="14"/>
      <c r="N327" s="14"/>
      <c r="O327" s="14"/>
      <c r="P327" s="14"/>
      <c r="Q327" s="14"/>
      <c r="R327" s="14"/>
      <c r="S327" s="14"/>
      <c r="T327" s="14"/>
    </row>
    <row r="328" spans="1:20" x14ac:dyDescent="0.2">
      <c r="A328" s="14"/>
      <c r="B328" s="14"/>
      <c r="C328" s="67"/>
      <c r="D328" s="67"/>
      <c r="E328" s="14"/>
      <c r="F328" s="14"/>
      <c r="G328" s="14"/>
      <c r="H328" s="14"/>
      <c r="I328" s="14"/>
      <c r="J328" s="14"/>
      <c r="K328" s="14"/>
      <c r="L328" s="14"/>
      <c r="M328" s="14"/>
      <c r="N328" s="14"/>
      <c r="O328" s="14"/>
      <c r="P328" s="14"/>
      <c r="Q328" s="14"/>
      <c r="R328" s="14"/>
      <c r="S328" s="14"/>
      <c r="T328" s="14"/>
    </row>
    <row r="329" spans="1:20" x14ac:dyDescent="0.2">
      <c r="A329" s="14"/>
      <c r="B329" s="14"/>
      <c r="C329" s="67"/>
      <c r="D329" s="67"/>
      <c r="E329" s="14"/>
      <c r="F329" s="14"/>
      <c r="G329" s="14"/>
      <c r="H329" s="14"/>
      <c r="I329" s="14"/>
      <c r="J329" s="14"/>
      <c r="K329" s="14"/>
      <c r="L329" s="14"/>
      <c r="M329" s="14"/>
      <c r="N329" s="14"/>
      <c r="O329" s="14"/>
      <c r="P329" s="14"/>
      <c r="Q329" s="14"/>
      <c r="R329" s="14"/>
      <c r="S329" s="14"/>
      <c r="T329" s="14"/>
    </row>
    <row r="330" spans="1:20" x14ac:dyDescent="0.2">
      <c r="A330" s="14"/>
      <c r="B330" s="14"/>
      <c r="C330" s="67"/>
      <c r="D330" s="67"/>
      <c r="E330" s="14"/>
      <c r="F330" s="14"/>
      <c r="G330" s="14"/>
      <c r="H330" s="14"/>
      <c r="I330" s="14"/>
      <c r="J330" s="14"/>
      <c r="K330" s="14"/>
      <c r="L330" s="14"/>
      <c r="M330" s="14"/>
      <c r="N330" s="14"/>
      <c r="O330" s="14"/>
      <c r="P330" s="14"/>
      <c r="Q330" s="14"/>
      <c r="R330" s="14"/>
      <c r="S330" s="14"/>
      <c r="T330" s="14"/>
    </row>
    <row r="331" spans="1:20" x14ac:dyDescent="0.2">
      <c r="A331" s="14"/>
      <c r="B331" s="14"/>
      <c r="C331" s="67"/>
      <c r="D331" s="67"/>
      <c r="E331" s="14"/>
      <c r="F331" s="14"/>
      <c r="G331" s="14"/>
      <c r="H331" s="14"/>
      <c r="I331" s="14"/>
      <c r="J331" s="14"/>
      <c r="K331" s="14"/>
      <c r="L331" s="14"/>
      <c r="M331" s="14"/>
      <c r="N331" s="14"/>
      <c r="O331" s="14"/>
      <c r="P331" s="14"/>
      <c r="Q331" s="14"/>
      <c r="R331" s="14"/>
      <c r="S331" s="14"/>
      <c r="T331" s="14"/>
    </row>
    <row r="332" spans="1:20" x14ac:dyDescent="0.2">
      <c r="A332" s="14"/>
      <c r="B332" s="14"/>
      <c r="C332" s="67"/>
      <c r="D332" s="67"/>
      <c r="E332" s="14"/>
      <c r="F332" s="14"/>
      <c r="G332" s="14"/>
      <c r="H332" s="14"/>
      <c r="I332" s="14"/>
      <c r="J332" s="14"/>
      <c r="K332" s="14"/>
      <c r="L332" s="14"/>
      <c r="M332" s="14"/>
      <c r="N332" s="14"/>
      <c r="O332" s="14"/>
      <c r="P332" s="14"/>
      <c r="Q332" s="14"/>
      <c r="R332" s="14"/>
      <c r="S332" s="14"/>
      <c r="T332" s="14"/>
    </row>
    <row r="333" spans="1:20" x14ac:dyDescent="0.2">
      <c r="A333" s="14"/>
      <c r="B333" s="14"/>
      <c r="C333" s="67"/>
      <c r="D333" s="67"/>
      <c r="E333" s="14"/>
      <c r="F333" s="14"/>
      <c r="G333" s="14"/>
      <c r="H333" s="14"/>
      <c r="I333" s="14"/>
      <c r="J333" s="14"/>
      <c r="K333" s="14"/>
      <c r="L333" s="14"/>
      <c r="M333" s="14"/>
      <c r="N333" s="14"/>
      <c r="O333" s="14"/>
      <c r="P333" s="14"/>
      <c r="Q333" s="14"/>
      <c r="R333" s="14"/>
      <c r="S333" s="14"/>
      <c r="T333" s="14"/>
    </row>
    <row r="334" spans="1:20" x14ac:dyDescent="0.2">
      <c r="A334" s="14"/>
      <c r="B334" s="14"/>
      <c r="C334" s="67"/>
      <c r="D334" s="67"/>
      <c r="E334" s="14"/>
      <c r="F334" s="14"/>
      <c r="G334" s="14"/>
      <c r="H334" s="14"/>
      <c r="I334" s="14"/>
      <c r="J334" s="14"/>
      <c r="K334" s="14"/>
      <c r="L334" s="14"/>
      <c r="M334" s="14"/>
      <c r="N334" s="14"/>
      <c r="O334" s="14"/>
      <c r="P334" s="14"/>
      <c r="Q334" s="14"/>
      <c r="R334" s="14"/>
      <c r="S334" s="14"/>
      <c r="T334" s="14"/>
    </row>
    <row r="335" spans="1:20" x14ac:dyDescent="0.2">
      <c r="A335" s="14"/>
      <c r="B335" s="14"/>
      <c r="C335" s="67"/>
      <c r="D335" s="67"/>
      <c r="E335" s="14"/>
      <c r="F335" s="14"/>
      <c r="G335" s="14"/>
      <c r="H335" s="14"/>
      <c r="I335" s="14"/>
      <c r="J335" s="14"/>
      <c r="K335" s="14"/>
      <c r="L335" s="14"/>
      <c r="M335" s="14"/>
      <c r="N335" s="14"/>
      <c r="O335" s="14"/>
      <c r="P335" s="14"/>
      <c r="Q335" s="14"/>
      <c r="R335" s="14"/>
      <c r="S335" s="14"/>
      <c r="T335" s="14"/>
    </row>
    <row r="336" spans="1:20" x14ac:dyDescent="0.2">
      <c r="A336" s="14"/>
      <c r="B336" s="14"/>
      <c r="C336" s="67"/>
      <c r="D336" s="67"/>
      <c r="E336" s="14"/>
      <c r="F336" s="14"/>
      <c r="G336" s="14"/>
      <c r="H336" s="14"/>
      <c r="I336" s="14"/>
      <c r="J336" s="14"/>
      <c r="K336" s="14"/>
      <c r="L336" s="14"/>
      <c r="M336" s="14"/>
      <c r="N336" s="14"/>
      <c r="O336" s="14"/>
      <c r="P336" s="14"/>
      <c r="Q336" s="14"/>
      <c r="R336" s="14"/>
      <c r="S336" s="14"/>
      <c r="T336" s="14"/>
    </row>
    <row r="337" spans="1:20" x14ac:dyDescent="0.2">
      <c r="A337" s="14"/>
      <c r="B337" s="14"/>
      <c r="C337" s="67"/>
      <c r="D337" s="67"/>
      <c r="E337" s="14"/>
      <c r="F337" s="14"/>
      <c r="G337" s="14"/>
      <c r="H337" s="14"/>
      <c r="I337" s="14"/>
      <c r="J337" s="14"/>
      <c r="K337" s="14"/>
      <c r="L337" s="14"/>
      <c r="M337" s="14"/>
      <c r="N337" s="14"/>
      <c r="O337" s="14"/>
      <c r="P337" s="14"/>
      <c r="Q337" s="14"/>
      <c r="R337" s="14"/>
      <c r="S337" s="14"/>
      <c r="T337" s="14"/>
    </row>
    <row r="338" spans="1:20" x14ac:dyDescent="0.2">
      <c r="A338" s="14"/>
      <c r="B338" s="14"/>
      <c r="C338" s="67"/>
      <c r="D338" s="67"/>
      <c r="E338" s="14"/>
      <c r="F338" s="14"/>
      <c r="G338" s="14"/>
      <c r="H338" s="14"/>
      <c r="I338" s="14"/>
      <c r="J338" s="14"/>
      <c r="K338" s="14"/>
      <c r="L338" s="14"/>
      <c r="M338" s="14"/>
      <c r="N338" s="14"/>
      <c r="O338" s="14"/>
      <c r="P338" s="14"/>
      <c r="Q338" s="14"/>
      <c r="R338" s="14"/>
      <c r="S338" s="14"/>
      <c r="T338" s="14"/>
    </row>
    <row r="339" spans="1:20" x14ac:dyDescent="0.2">
      <c r="A339" s="14"/>
      <c r="B339" s="14"/>
      <c r="C339" s="67"/>
      <c r="D339" s="67"/>
      <c r="E339" s="14"/>
      <c r="F339" s="14"/>
      <c r="G339" s="14"/>
      <c r="H339" s="14"/>
      <c r="I339" s="14"/>
      <c r="J339" s="14"/>
      <c r="K339" s="14"/>
      <c r="L339" s="14"/>
      <c r="M339" s="14"/>
      <c r="N339" s="14"/>
      <c r="O339" s="14"/>
      <c r="P339" s="14"/>
      <c r="Q339" s="14"/>
      <c r="R339" s="14"/>
      <c r="S339" s="14"/>
      <c r="T339" s="14"/>
    </row>
    <row r="340" spans="1:20" x14ac:dyDescent="0.2">
      <c r="A340" s="14"/>
      <c r="B340" s="14"/>
      <c r="C340" s="67"/>
      <c r="D340" s="67"/>
      <c r="E340" s="14"/>
      <c r="F340" s="14"/>
      <c r="G340" s="14"/>
      <c r="H340" s="14"/>
      <c r="I340" s="14"/>
      <c r="J340" s="14"/>
      <c r="K340" s="14"/>
      <c r="L340" s="14"/>
      <c r="M340" s="14"/>
      <c r="N340" s="14"/>
      <c r="O340" s="14"/>
      <c r="P340" s="14"/>
      <c r="Q340" s="14"/>
      <c r="R340" s="14"/>
      <c r="S340" s="14"/>
      <c r="T340" s="14"/>
    </row>
    <row r="341" spans="1:20" x14ac:dyDescent="0.2">
      <c r="A341" s="14"/>
      <c r="B341" s="14"/>
      <c r="C341" s="67"/>
      <c r="D341" s="67"/>
      <c r="E341" s="14"/>
      <c r="F341" s="14"/>
      <c r="G341" s="14"/>
      <c r="H341" s="14"/>
      <c r="I341" s="14"/>
      <c r="J341" s="14"/>
      <c r="K341" s="14"/>
      <c r="L341" s="14"/>
      <c r="M341" s="14"/>
      <c r="N341" s="14"/>
      <c r="O341" s="14"/>
      <c r="P341" s="14"/>
      <c r="Q341" s="14"/>
      <c r="R341" s="14"/>
      <c r="S341" s="14"/>
      <c r="T341" s="14"/>
    </row>
    <row r="342" spans="1:20" x14ac:dyDescent="0.2">
      <c r="A342" s="14"/>
      <c r="B342" s="14"/>
      <c r="C342" s="67"/>
      <c r="D342" s="67"/>
      <c r="E342" s="14"/>
      <c r="F342" s="14"/>
      <c r="G342" s="14"/>
      <c r="H342" s="14"/>
      <c r="I342" s="14"/>
      <c r="J342" s="14"/>
      <c r="K342" s="14"/>
      <c r="L342" s="14"/>
      <c r="M342" s="14"/>
      <c r="N342" s="14"/>
      <c r="O342" s="14"/>
      <c r="P342" s="14"/>
      <c r="Q342" s="14"/>
      <c r="R342" s="14"/>
      <c r="S342" s="14"/>
      <c r="T342" s="14"/>
    </row>
    <row r="343" spans="1:20" x14ac:dyDescent="0.2">
      <c r="A343" s="14"/>
      <c r="B343" s="14"/>
      <c r="C343" s="67"/>
      <c r="D343" s="67"/>
      <c r="E343" s="14"/>
      <c r="F343" s="14"/>
      <c r="G343" s="14"/>
      <c r="H343" s="14"/>
      <c r="I343" s="14"/>
      <c r="J343" s="14"/>
      <c r="K343" s="14"/>
      <c r="L343" s="14"/>
      <c r="M343" s="14"/>
      <c r="N343" s="14"/>
      <c r="O343" s="14"/>
      <c r="P343" s="14"/>
      <c r="Q343" s="14"/>
      <c r="R343" s="14"/>
      <c r="S343" s="14"/>
      <c r="T343" s="14"/>
    </row>
    <row r="344" spans="1:20" x14ac:dyDescent="0.2">
      <c r="A344" s="14"/>
      <c r="B344" s="14"/>
      <c r="C344" s="67"/>
      <c r="D344" s="67"/>
      <c r="E344" s="14"/>
      <c r="F344" s="14"/>
      <c r="G344" s="14"/>
      <c r="H344" s="14"/>
      <c r="I344" s="14"/>
      <c r="J344" s="14"/>
      <c r="K344" s="14"/>
      <c r="L344" s="14"/>
      <c r="M344" s="14"/>
      <c r="N344" s="14"/>
      <c r="O344" s="14"/>
      <c r="P344" s="14"/>
      <c r="Q344" s="14"/>
      <c r="R344" s="14"/>
      <c r="S344" s="14"/>
      <c r="T344" s="14"/>
    </row>
    <row r="345" spans="1:20" x14ac:dyDescent="0.2">
      <c r="A345" s="14"/>
      <c r="B345" s="14"/>
      <c r="C345" s="67"/>
      <c r="D345" s="67"/>
      <c r="E345" s="14"/>
      <c r="F345" s="14"/>
      <c r="G345" s="14"/>
      <c r="H345" s="14"/>
      <c r="I345" s="14"/>
      <c r="J345" s="14"/>
      <c r="K345" s="14"/>
      <c r="L345" s="14"/>
      <c r="M345" s="14"/>
      <c r="N345" s="14"/>
      <c r="O345" s="14"/>
      <c r="P345" s="14"/>
      <c r="Q345" s="14"/>
      <c r="R345" s="14"/>
      <c r="S345" s="14"/>
      <c r="T345" s="14"/>
    </row>
    <row r="346" spans="1:20" x14ac:dyDescent="0.2">
      <c r="A346" s="14"/>
      <c r="B346" s="14"/>
      <c r="C346" s="67"/>
      <c r="D346" s="67"/>
      <c r="E346" s="14"/>
      <c r="F346" s="14"/>
      <c r="G346" s="14"/>
      <c r="H346" s="14"/>
      <c r="I346" s="14"/>
      <c r="J346" s="14"/>
      <c r="K346" s="14"/>
      <c r="L346" s="14"/>
      <c r="M346" s="14"/>
      <c r="N346" s="14"/>
      <c r="O346" s="14"/>
      <c r="P346" s="14"/>
      <c r="Q346" s="14"/>
      <c r="R346" s="14"/>
      <c r="S346" s="14"/>
      <c r="T346" s="14"/>
    </row>
    <row r="347" spans="1:20" x14ac:dyDescent="0.2">
      <c r="A347" s="14"/>
      <c r="B347" s="14"/>
      <c r="C347" s="67"/>
      <c r="D347" s="67"/>
      <c r="E347" s="14"/>
      <c r="F347" s="14"/>
      <c r="G347" s="14"/>
      <c r="H347" s="14"/>
      <c r="I347" s="14"/>
      <c r="J347" s="14"/>
      <c r="K347" s="14"/>
      <c r="L347" s="14"/>
      <c r="M347" s="14"/>
      <c r="N347" s="14"/>
      <c r="O347" s="14"/>
      <c r="P347" s="14"/>
      <c r="Q347" s="14"/>
      <c r="R347" s="14"/>
      <c r="S347" s="14"/>
      <c r="T347" s="14"/>
    </row>
    <row r="348" spans="1:20" x14ac:dyDescent="0.2">
      <c r="A348" s="14"/>
      <c r="B348" s="14"/>
      <c r="C348" s="67"/>
      <c r="D348" s="67"/>
      <c r="E348" s="14"/>
      <c r="F348" s="14"/>
      <c r="G348" s="14"/>
      <c r="H348" s="14"/>
      <c r="I348" s="14"/>
      <c r="J348" s="14"/>
      <c r="K348" s="14"/>
      <c r="L348" s="14"/>
      <c r="M348" s="14"/>
      <c r="N348" s="14"/>
      <c r="O348" s="14"/>
      <c r="P348" s="14"/>
      <c r="Q348" s="14"/>
      <c r="R348" s="14"/>
      <c r="S348" s="14"/>
      <c r="T348" s="14"/>
    </row>
    <row r="349" spans="1:20" x14ac:dyDescent="0.2">
      <c r="A349" s="14"/>
      <c r="B349" s="14"/>
      <c r="C349" s="67"/>
      <c r="D349" s="67"/>
      <c r="E349" s="14"/>
      <c r="F349" s="14"/>
      <c r="G349" s="14"/>
      <c r="H349" s="14"/>
      <c r="I349" s="14"/>
      <c r="J349" s="14"/>
      <c r="K349" s="14"/>
      <c r="L349" s="14"/>
      <c r="M349" s="14"/>
      <c r="N349" s="14"/>
      <c r="O349" s="14"/>
      <c r="P349" s="14"/>
      <c r="Q349" s="14"/>
      <c r="R349" s="14"/>
      <c r="S349" s="14"/>
      <c r="T349" s="14"/>
    </row>
    <row r="350" spans="1:20" x14ac:dyDescent="0.2">
      <c r="A350" s="14"/>
      <c r="B350" s="14"/>
      <c r="C350" s="67"/>
      <c r="D350" s="67"/>
      <c r="E350" s="14"/>
      <c r="F350" s="14"/>
      <c r="G350" s="14"/>
      <c r="H350" s="14"/>
      <c r="I350" s="14"/>
      <c r="J350" s="14"/>
      <c r="K350" s="14"/>
      <c r="L350" s="14"/>
      <c r="M350" s="14"/>
      <c r="N350" s="14"/>
      <c r="O350" s="14"/>
      <c r="P350" s="14"/>
      <c r="Q350" s="14"/>
      <c r="R350" s="14"/>
      <c r="S350" s="14"/>
      <c r="T350" s="14"/>
    </row>
    <row r="351" spans="1:20" x14ac:dyDescent="0.2">
      <c r="A351" s="14"/>
      <c r="B351" s="14"/>
      <c r="C351" s="67"/>
      <c r="D351" s="67"/>
      <c r="E351" s="14"/>
      <c r="F351" s="14"/>
      <c r="G351" s="14"/>
      <c r="H351" s="14"/>
      <c r="I351" s="14"/>
      <c r="J351" s="14"/>
      <c r="K351" s="14"/>
      <c r="L351" s="14"/>
      <c r="M351" s="14"/>
      <c r="N351" s="14"/>
      <c r="O351" s="14"/>
      <c r="P351" s="14"/>
      <c r="Q351" s="14"/>
      <c r="R351" s="14"/>
      <c r="S351" s="14"/>
      <c r="T351" s="14"/>
    </row>
    <row r="352" spans="1:20" x14ac:dyDescent="0.2">
      <c r="A352" s="14"/>
      <c r="B352" s="14"/>
      <c r="C352" s="67"/>
      <c r="D352" s="67"/>
      <c r="E352" s="14"/>
      <c r="F352" s="14"/>
      <c r="G352" s="14"/>
      <c r="H352" s="14"/>
      <c r="I352" s="14"/>
      <c r="J352" s="14"/>
      <c r="K352" s="14"/>
      <c r="L352" s="14"/>
      <c r="M352" s="14"/>
      <c r="N352" s="14"/>
      <c r="O352" s="14"/>
      <c r="P352" s="14"/>
      <c r="Q352" s="14"/>
      <c r="R352" s="14"/>
      <c r="S352" s="14"/>
      <c r="T352" s="14"/>
    </row>
    <row r="353" spans="1:20" x14ac:dyDescent="0.2">
      <c r="A353" s="14"/>
      <c r="B353" s="14"/>
      <c r="C353" s="67"/>
      <c r="D353" s="67"/>
      <c r="E353" s="14"/>
      <c r="F353" s="14"/>
      <c r="G353" s="14"/>
      <c r="H353" s="14"/>
      <c r="I353" s="14"/>
      <c r="J353" s="14"/>
      <c r="K353" s="14"/>
      <c r="L353" s="14"/>
      <c r="M353" s="14"/>
      <c r="N353" s="14"/>
      <c r="O353" s="14"/>
      <c r="P353" s="14"/>
      <c r="Q353" s="14"/>
      <c r="R353" s="14"/>
      <c r="S353" s="14"/>
      <c r="T353" s="14"/>
    </row>
    <row r="354" spans="1:20" x14ac:dyDescent="0.2">
      <c r="A354" s="14"/>
      <c r="B354" s="14"/>
      <c r="C354" s="67"/>
      <c r="D354" s="67"/>
      <c r="E354" s="14"/>
      <c r="F354" s="14"/>
      <c r="G354" s="14"/>
      <c r="H354" s="14"/>
      <c r="I354" s="14"/>
      <c r="J354" s="14"/>
      <c r="K354" s="14"/>
      <c r="L354" s="14"/>
      <c r="M354" s="14"/>
      <c r="N354" s="14"/>
      <c r="O354" s="14"/>
      <c r="P354" s="14"/>
      <c r="Q354" s="14"/>
      <c r="R354" s="14"/>
      <c r="S354" s="14"/>
      <c r="T354" s="14"/>
    </row>
    <row r="355" spans="1:20" x14ac:dyDescent="0.2">
      <c r="A355" s="14"/>
      <c r="B355" s="14"/>
      <c r="C355" s="67"/>
      <c r="D355" s="67"/>
      <c r="E355" s="14"/>
      <c r="F355" s="14"/>
      <c r="G355" s="14"/>
      <c r="H355" s="14"/>
      <c r="I355" s="14"/>
      <c r="J355" s="14"/>
      <c r="K355" s="14"/>
      <c r="L355" s="14"/>
      <c r="M355" s="14"/>
      <c r="N355" s="14"/>
      <c r="O355" s="14"/>
      <c r="P355" s="14"/>
      <c r="Q355" s="14"/>
      <c r="R355" s="14"/>
      <c r="S355" s="14"/>
      <c r="T355" s="14"/>
    </row>
    <row r="356" spans="1:20" x14ac:dyDescent="0.2">
      <c r="A356" s="14"/>
      <c r="B356" s="14"/>
      <c r="C356" s="67"/>
      <c r="D356" s="67"/>
      <c r="E356" s="14"/>
      <c r="F356" s="14"/>
      <c r="G356" s="14"/>
      <c r="H356" s="14"/>
      <c r="I356" s="14"/>
      <c r="J356" s="14"/>
      <c r="K356" s="14"/>
      <c r="L356" s="14"/>
      <c r="M356" s="14"/>
      <c r="N356" s="14"/>
      <c r="O356" s="14"/>
      <c r="P356" s="14"/>
      <c r="Q356" s="14"/>
      <c r="R356" s="14"/>
      <c r="S356" s="14"/>
      <c r="T356" s="14"/>
    </row>
    <row r="357" spans="1:20" x14ac:dyDescent="0.2">
      <c r="A357" s="14"/>
      <c r="B357" s="14"/>
      <c r="C357" s="67"/>
      <c r="D357" s="67"/>
      <c r="E357" s="14"/>
      <c r="F357" s="14"/>
      <c r="G357" s="14"/>
      <c r="H357" s="14"/>
      <c r="I357" s="14"/>
      <c r="J357" s="14"/>
      <c r="K357" s="14"/>
      <c r="L357" s="14"/>
      <c r="M357" s="14"/>
      <c r="N357" s="14"/>
      <c r="O357" s="14"/>
      <c r="P357" s="14"/>
      <c r="Q357" s="14"/>
      <c r="R357" s="14"/>
      <c r="S357" s="14"/>
      <c r="T357" s="14"/>
    </row>
    <row r="358" spans="1:20" x14ac:dyDescent="0.2">
      <c r="A358" s="14"/>
      <c r="B358" s="14"/>
      <c r="C358" s="67"/>
      <c r="D358" s="67"/>
      <c r="E358" s="14"/>
      <c r="F358" s="14"/>
      <c r="G358" s="14"/>
      <c r="H358" s="14"/>
      <c r="I358" s="14"/>
      <c r="J358" s="14"/>
      <c r="K358" s="14"/>
      <c r="L358" s="14"/>
      <c r="M358" s="14"/>
      <c r="N358" s="14"/>
      <c r="O358" s="14"/>
      <c r="P358" s="14"/>
      <c r="Q358" s="14"/>
      <c r="R358" s="14"/>
      <c r="S358" s="14"/>
      <c r="T358" s="14"/>
    </row>
    <row r="359" spans="1:20" x14ac:dyDescent="0.2">
      <c r="A359" s="14"/>
      <c r="B359" s="14"/>
      <c r="C359" s="67"/>
      <c r="D359" s="67"/>
      <c r="E359" s="14"/>
      <c r="F359" s="14"/>
      <c r="G359" s="14"/>
      <c r="H359" s="14"/>
      <c r="I359" s="14"/>
      <c r="J359" s="14"/>
      <c r="K359" s="14"/>
      <c r="L359" s="14"/>
      <c r="M359" s="14"/>
      <c r="N359" s="14"/>
      <c r="O359" s="14"/>
      <c r="P359" s="14"/>
      <c r="Q359" s="14"/>
      <c r="R359" s="14"/>
      <c r="S359" s="14"/>
      <c r="T359" s="14"/>
    </row>
    <row r="360" spans="1:20" x14ac:dyDescent="0.2">
      <c r="A360" s="14"/>
      <c r="B360" s="14"/>
      <c r="C360" s="67"/>
      <c r="D360" s="67"/>
      <c r="E360" s="14"/>
      <c r="F360" s="14"/>
      <c r="G360" s="14"/>
      <c r="H360" s="14"/>
      <c r="I360" s="14"/>
      <c r="J360" s="14"/>
      <c r="K360" s="14"/>
      <c r="L360" s="14"/>
      <c r="M360" s="14"/>
      <c r="N360" s="14"/>
      <c r="O360" s="14"/>
      <c r="P360" s="14"/>
      <c r="Q360" s="14"/>
      <c r="R360" s="14"/>
      <c r="S360" s="14"/>
      <c r="T360" s="14"/>
    </row>
    <row r="361" spans="1:20" x14ac:dyDescent="0.2">
      <c r="A361" s="14"/>
      <c r="B361" s="14"/>
      <c r="C361" s="67"/>
      <c r="D361" s="67"/>
      <c r="E361" s="14"/>
      <c r="F361" s="14"/>
      <c r="G361" s="14"/>
      <c r="H361" s="14"/>
      <c r="I361" s="14"/>
      <c r="J361" s="14"/>
      <c r="K361" s="14"/>
      <c r="L361" s="14"/>
      <c r="M361" s="14"/>
      <c r="N361" s="14"/>
      <c r="O361" s="14"/>
      <c r="P361" s="14"/>
      <c r="Q361" s="14"/>
      <c r="R361" s="14"/>
      <c r="S361" s="14"/>
      <c r="T361" s="14"/>
    </row>
    <row r="362" spans="1:20" x14ac:dyDescent="0.2">
      <c r="A362" s="14"/>
      <c r="B362" s="14"/>
      <c r="C362" s="67"/>
      <c r="D362" s="67"/>
      <c r="E362" s="14"/>
      <c r="F362" s="14"/>
      <c r="G362" s="14"/>
      <c r="H362" s="14"/>
      <c r="I362" s="14"/>
      <c r="J362" s="14"/>
      <c r="K362" s="14"/>
      <c r="L362" s="14"/>
      <c r="M362" s="14"/>
      <c r="N362" s="14"/>
      <c r="O362" s="14"/>
      <c r="P362" s="14"/>
      <c r="Q362" s="14"/>
      <c r="R362" s="14"/>
      <c r="S362" s="14"/>
      <c r="T362" s="14"/>
    </row>
    <row r="363" spans="1:20" x14ac:dyDescent="0.2">
      <c r="A363" s="14"/>
      <c r="B363" s="14"/>
      <c r="C363" s="67"/>
      <c r="D363" s="67"/>
      <c r="E363" s="14"/>
      <c r="F363" s="14"/>
      <c r="G363" s="14"/>
      <c r="H363" s="14"/>
      <c r="I363" s="14"/>
      <c r="J363" s="14"/>
      <c r="K363" s="14"/>
      <c r="L363" s="14"/>
      <c r="M363" s="14"/>
      <c r="N363" s="14"/>
      <c r="O363" s="14"/>
      <c r="P363" s="14"/>
      <c r="Q363" s="14"/>
      <c r="R363" s="14"/>
      <c r="S363" s="14"/>
      <c r="T363" s="14"/>
    </row>
    <row r="364" spans="1:20" x14ac:dyDescent="0.2">
      <c r="A364" s="14"/>
      <c r="B364" s="14"/>
      <c r="C364" s="67"/>
      <c r="D364" s="67"/>
      <c r="E364" s="14"/>
      <c r="F364" s="14"/>
      <c r="G364" s="14"/>
      <c r="H364" s="14"/>
      <c r="I364" s="14"/>
      <c r="J364" s="14"/>
      <c r="K364" s="14"/>
      <c r="L364" s="14"/>
      <c r="M364" s="14"/>
      <c r="N364" s="14"/>
      <c r="O364" s="14"/>
      <c r="P364" s="14"/>
      <c r="Q364" s="14"/>
      <c r="R364" s="14"/>
      <c r="S364" s="14"/>
      <c r="T364" s="14"/>
    </row>
    <row r="365" spans="1:20" x14ac:dyDescent="0.2">
      <c r="A365" s="14"/>
      <c r="B365" s="14"/>
      <c r="C365" s="67"/>
      <c r="D365" s="67"/>
      <c r="E365" s="14"/>
      <c r="F365" s="14"/>
      <c r="G365" s="14"/>
      <c r="H365" s="14"/>
      <c r="I365" s="14"/>
      <c r="J365" s="14"/>
      <c r="K365" s="14"/>
      <c r="L365" s="14"/>
      <c r="M365" s="14"/>
      <c r="N365" s="14"/>
      <c r="O365" s="14"/>
      <c r="P365" s="14"/>
      <c r="Q365" s="14"/>
      <c r="R365" s="14"/>
      <c r="S365" s="14"/>
      <c r="T365" s="14"/>
    </row>
    <row r="366" spans="1:20" x14ac:dyDescent="0.2">
      <c r="A366" s="14"/>
      <c r="B366" s="14"/>
      <c r="C366" s="67"/>
      <c r="D366" s="67"/>
      <c r="E366" s="14"/>
      <c r="F366" s="14"/>
      <c r="G366" s="14"/>
      <c r="H366" s="14"/>
      <c r="I366" s="14"/>
      <c r="J366" s="14"/>
      <c r="K366" s="14"/>
      <c r="L366" s="14"/>
      <c r="M366" s="14"/>
      <c r="N366" s="14"/>
      <c r="O366" s="14"/>
      <c r="P366" s="14"/>
      <c r="Q366" s="14"/>
      <c r="R366" s="14"/>
      <c r="S366" s="14"/>
      <c r="T366" s="14"/>
    </row>
    <row r="367" spans="1:20" x14ac:dyDescent="0.2">
      <c r="A367" s="14"/>
      <c r="B367" s="14"/>
      <c r="C367" s="67"/>
      <c r="D367" s="67"/>
      <c r="E367" s="14"/>
      <c r="F367" s="14"/>
      <c r="G367" s="14"/>
      <c r="H367" s="14"/>
      <c r="I367" s="14"/>
      <c r="J367" s="14"/>
      <c r="K367" s="14"/>
      <c r="L367" s="14"/>
      <c r="M367" s="14"/>
      <c r="N367" s="14"/>
      <c r="O367" s="14"/>
      <c r="P367" s="14"/>
      <c r="Q367" s="14"/>
      <c r="R367" s="14"/>
      <c r="S367" s="14"/>
      <c r="T367" s="14"/>
    </row>
    <row r="368" spans="1:20" x14ac:dyDescent="0.2">
      <c r="A368" s="14"/>
      <c r="B368" s="14"/>
      <c r="C368" s="67"/>
      <c r="D368" s="67"/>
      <c r="E368" s="14"/>
      <c r="F368" s="14"/>
      <c r="G368" s="14"/>
      <c r="H368" s="14"/>
      <c r="I368" s="14"/>
      <c r="J368" s="14"/>
      <c r="K368" s="14"/>
      <c r="L368" s="14"/>
      <c r="M368" s="14"/>
      <c r="N368" s="14"/>
      <c r="O368" s="14"/>
      <c r="P368" s="14"/>
      <c r="Q368" s="14"/>
      <c r="R368" s="14"/>
      <c r="S368" s="14"/>
      <c r="T368" s="14"/>
    </row>
    <row r="369" spans="1:20" x14ac:dyDescent="0.2">
      <c r="A369" s="14"/>
      <c r="B369" s="14"/>
      <c r="C369" s="67"/>
      <c r="D369" s="67"/>
      <c r="E369" s="14"/>
      <c r="F369" s="14"/>
      <c r="G369" s="14"/>
      <c r="H369" s="14"/>
      <c r="I369" s="14"/>
      <c r="J369" s="14"/>
      <c r="K369" s="14"/>
      <c r="L369" s="14"/>
      <c r="M369" s="14"/>
      <c r="N369" s="14"/>
      <c r="O369" s="14"/>
      <c r="P369" s="14"/>
      <c r="Q369" s="14"/>
      <c r="R369" s="14"/>
      <c r="S369" s="14"/>
      <c r="T369" s="14"/>
    </row>
    <row r="370" spans="1:20" x14ac:dyDescent="0.2">
      <c r="A370" s="14"/>
      <c r="B370" s="14"/>
      <c r="C370" s="67"/>
      <c r="D370" s="67"/>
      <c r="E370" s="14"/>
      <c r="F370" s="14"/>
      <c r="G370" s="14"/>
      <c r="H370" s="14"/>
      <c r="I370" s="14"/>
      <c r="J370" s="14"/>
      <c r="K370" s="14"/>
      <c r="L370" s="14"/>
      <c r="M370" s="14"/>
      <c r="N370" s="14"/>
      <c r="O370" s="14"/>
      <c r="P370" s="14"/>
      <c r="Q370" s="14"/>
      <c r="R370" s="14"/>
      <c r="S370" s="14"/>
      <c r="T370" s="14"/>
    </row>
    <row r="371" spans="1:20" x14ac:dyDescent="0.2">
      <c r="A371" s="14"/>
      <c r="B371" s="14"/>
      <c r="C371" s="67"/>
      <c r="D371" s="67"/>
      <c r="E371" s="14"/>
      <c r="F371" s="14"/>
      <c r="G371" s="14"/>
      <c r="H371" s="14"/>
      <c r="I371" s="14"/>
      <c r="J371" s="14"/>
      <c r="K371" s="14"/>
      <c r="L371" s="14"/>
      <c r="M371" s="14"/>
      <c r="N371" s="14"/>
      <c r="O371" s="14"/>
      <c r="P371" s="14"/>
      <c r="Q371" s="14"/>
      <c r="R371" s="14"/>
      <c r="S371" s="14"/>
      <c r="T371" s="14"/>
    </row>
    <row r="372" spans="1:20" x14ac:dyDescent="0.2">
      <c r="A372" s="14"/>
      <c r="B372" s="14"/>
      <c r="C372" s="67"/>
      <c r="D372" s="67"/>
      <c r="E372" s="14"/>
      <c r="F372" s="14"/>
      <c r="G372" s="14"/>
      <c r="H372" s="14"/>
      <c r="I372" s="14"/>
      <c r="J372" s="14"/>
      <c r="K372" s="14"/>
      <c r="L372" s="14"/>
      <c r="M372" s="14"/>
      <c r="N372" s="14"/>
      <c r="O372" s="14"/>
      <c r="P372" s="14"/>
      <c r="Q372" s="14"/>
      <c r="R372" s="14"/>
      <c r="S372" s="14"/>
      <c r="T372" s="14"/>
    </row>
    <row r="373" spans="1:20" x14ac:dyDescent="0.2">
      <c r="A373" s="14"/>
      <c r="B373" s="14"/>
      <c r="C373" s="67"/>
      <c r="D373" s="67"/>
      <c r="E373" s="14"/>
      <c r="F373" s="14"/>
      <c r="G373" s="14"/>
      <c r="H373" s="14"/>
      <c r="I373" s="14"/>
      <c r="J373" s="14"/>
      <c r="K373" s="14"/>
      <c r="L373" s="14"/>
      <c r="M373" s="14"/>
      <c r="N373" s="14"/>
      <c r="O373" s="14"/>
      <c r="P373" s="14"/>
      <c r="Q373" s="14"/>
      <c r="R373" s="14"/>
      <c r="S373" s="14"/>
      <c r="T373" s="14"/>
    </row>
    <row r="374" spans="1:20" x14ac:dyDescent="0.2">
      <c r="A374" s="14"/>
      <c r="B374" s="14"/>
      <c r="C374" s="67"/>
      <c r="D374" s="67"/>
      <c r="E374" s="14"/>
      <c r="F374" s="14"/>
      <c r="G374" s="14"/>
      <c r="H374" s="14"/>
      <c r="I374" s="14"/>
      <c r="J374" s="14"/>
      <c r="K374" s="14"/>
      <c r="L374" s="14"/>
      <c r="M374" s="14"/>
      <c r="N374" s="14"/>
      <c r="O374" s="14"/>
      <c r="P374" s="14"/>
      <c r="Q374" s="14"/>
      <c r="R374" s="14"/>
      <c r="S374" s="14"/>
      <c r="T374" s="14"/>
    </row>
    <row r="375" spans="1:20" x14ac:dyDescent="0.2">
      <c r="A375" s="14"/>
      <c r="B375" s="14"/>
      <c r="C375" s="67"/>
      <c r="D375" s="67"/>
      <c r="E375" s="14"/>
      <c r="F375" s="14"/>
      <c r="G375" s="14"/>
      <c r="H375" s="14"/>
      <c r="I375" s="14"/>
      <c r="J375" s="14"/>
      <c r="K375" s="14"/>
      <c r="L375" s="14"/>
      <c r="M375" s="14"/>
      <c r="N375" s="14"/>
      <c r="O375" s="14"/>
      <c r="P375" s="14"/>
      <c r="Q375" s="14"/>
      <c r="R375" s="14"/>
      <c r="S375" s="14"/>
      <c r="T375" s="14"/>
    </row>
    <row r="376" spans="1:20" x14ac:dyDescent="0.2">
      <c r="A376" s="14"/>
      <c r="B376" s="14"/>
      <c r="C376" s="67"/>
      <c r="D376" s="67"/>
      <c r="E376" s="14"/>
      <c r="F376" s="14"/>
      <c r="G376" s="14"/>
      <c r="H376" s="14"/>
      <c r="I376" s="14"/>
      <c r="J376" s="14"/>
      <c r="K376" s="14"/>
      <c r="L376" s="14"/>
      <c r="M376" s="14"/>
      <c r="N376" s="14"/>
      <c r="O376" s="14"/>
      <c r="P376" s="14"/>
      <c r="Q376" s="14"/>
      <c r="R376" s="14"/>
      <c r="S376" s="14"/>
      <c r="T376" s="14"/>
    </row>
    <row r="377" spans="1:20" x14ac:dyDescent="0.2">
      <c r="A377" s="14"/>
      <c r="B377" s="14"/>
      <c r="C377" s="67"/>
      <c r="D377" s="67"/>
      <c r="E377" s="14"/>
      <c r="F377" s="14"/>
      <c r="G377" s="14"/>
      <c r="H377" s="14"/>
      <c r="I377" s="14"/>
      <c r="J377" s="14"/>
      <c r="K377" s="14"/>
      <c r="L377" s="14"/>
      <c r="M377" s="14"/>
      <c r="N377" s="14"/>
      <c r="O377" s="14"/>
      <c r="P377" s="14"/>
      <c r="Q377" s="14"/>
      <c r="R377" s="14"/>
      <c r="S377" s="14"/>
      <c r="T377" s="14"/>
    </row>
    <row r="378" spans="1:20" x14ac:dyDescent="0.2">
      <c r="A378" s="14"/>
      <c r="B378" s="14"/>
      <c r="C378" s="67"/>
      <c r="D378" s="67"/>
      <c r="E378" s="14"/>
      <c r="F378" s="14"/>
      <c r="G378" s="14"/>
      <c r="H378" s="14"/>
      <c r="I378" s="14"/>
      <c r="J378" s="14"/>
      <c r="K378" s="14"/>
      <c r="L378" s="14"/>
      <c r="M378" s="14"/>
      <c r="N378" s="14"/>
      <c r="O378" s="14"/>
      <c r="P378" s="14"/>
      <c r="Q378" s="14"/>
      <c r="R378" s="14"/>
      <c r="S378" s="14"/>
      <c r="T378" s="14"/>
    </row>
    <row r="379" spans="1:20" x14ac:dyDescent="0.2">
      <c r="A379" s="14"/>
      <c r="B379" s="14"/>
      <c r="C379" s="67"/>
      <c r="D379" s="67"/>
      <c r="E379" s="14"/>
      <c r="F379" s="14"/>
      <c r="G379" s="14"/>
      <c r="H379" s="14"/>
      <c r="I379" s="14"/>
      <c r="J379" s="14"/>
      <c r="K379" s="14"/>
      <c r="L379" s="14"/>
      <c r="M379" s="14"/>
      <c r="N379" s="14"/>
      <c r="O379" s="14"/>
      <c r="P379" s="14"/>
      <c r="Q379" s="14"/>
      <c r="R379" s="14"/>
      <c r="S379" s="14"/>
      <c r="T379" s="14"/>
    </row>
    <row r="380" spans="1:20" x14ac:dyDescent="0.2">
      <c r="A380" s="14"/>
      <c r="B380" s="14"/>
      <c r="C380" s="67"/>
      <c r="D380" s="67"/>
      <c r="E380" s="14"/>
      <c r="F380" s="14"/>
      <c r="G380" s="14"/>
      <c r="H380" s="14"/>
      <c r="I380" s="14"/>
      <c r="J380" s="14"/>
      <c r="K380" s="14"/>
      <c r="L380" s="14"/>
      <c r="M380" s="14"/>
      <c r="N380" s="14"/>
      <c r="O380" s="14"/>
      <c r="P380" s="14"/>
      <c r="Q380" s="14"/>
      <c r="R380" s="14"/>
      <c r="S380" s="14"/>
      <c r="T380" s="14"/>
    </row>
    <row r="381" spans="1:20" x14ac:dyDescent="0.2">
      <c r="A381" s="14"/>
      <c r="B381" s="14"/>
      <c r="C381" s="67"/>
      <c r="D381" s="67"/>
      <c r="E381" s="14"/>
      <c r="F381" s="14"/>
      <c r="G381" s="14"/>
      <c r="H381" s="14"/>
      <c r="I381" s="14"/>
      <c r="J381" s="14"/>
      <c r="K381" s="14"/>
      <c r="L381" s="14"/>
      <c r="M381" s="14"/>
      <c r="N381" s="14"/>
      <c r="O381" s="14"/>
      <c r="P381" s="14"/>
      <c r="Q381" s="14"/>
      <c r="R381" s="14"/>
      <c r="S381" s="14"/>
      <c r="T381" s="14"/>
    </row>
    <row r="382" spans="1:20" x14ac:dyDescent="0.2">
      <c r="A382" s="14"/>
      <c r="B382" s="14"/>
      <c r="C382" s="67"/>
      <c r="D382" s="67"/>
      <c r="E382" s="14"/>
      <c r="F382" s="14"/>
      <c r="G382" s="14"/>
      <c r="H382" s="14"/>
      <c r="I382" s="14"/>
      <c r="J382" s="14"/>
      <c r="K382" s="14"/>
      <c r="L382" s="14"/>
      <c r="M382" s="14"/>
      <c r="N382" s="14"/>
      <c r="O382" s="14"/>
      <c r="P382" s="14"/>
      <c r="Q382" s="14"/>
      <c r="R382" s="14"/>
      <c r="S382" s="14"/>
      <c r="T382" s="14"/>
    </row>
    <row r="383" spans="1:20" x14ac:dyDescent="0.2">
      <c r="A383" s="14"/>
      <c r="B383" s="14"/>
      <c r="C383" s="67"/>
      <c r="D383" s="67"/>
      <c r="E383" s="14"/>
      <c r="F383" s="14"/>
      <c r="G383" s="14"/>
      <c r="H383" s="14"/>
      <c r="I383" s="14"/>
      <c r="J383" s="14"/>
      <c r="K383" s="14"/>
      <c r="L383" s="14"/>
      <c r="M383" s="14"/>
      <c r="N383" s="14"/>
      <c r="O383" s="14"/>
      <c r="P383" s="14"/>
      <c r="Q383" s="14"/>
      <c r="R383" s="14"/>
      <c r="S383" s="14"/>
      <c r="T383" s="14"/>
    </row>
    <row r="384" spans="1:20" x14ac:dyDescent="0.2">
      <c r="A384" s="14"/>
      <c r="B384" s="14"/>
      <c r="C384" s="67"/>
      <c r="D384" s="67"/>
      <c r="E384" s="14"/>
      <c r="F384" s="14"/>
      <c r="G384" s="14"/>
      <c r="H384" s="14"/>
      <c r="I384" s="14"/>
      <c r="J384" s="14"/>
      <c r="K384" s="14"/>
      <c r="L384" s="14"/>
      <c r="M384" s="14"/>
      <c r="N384" s="14"/>
      <c r="O384" s="14"/>
      <c r="P384" s="14"/>
      <c r="Q384" s="14"/>
      <c r="R384" s="14"/>
      <c r="S384" s="14"/>
      <c r="T384" s="14"/>
    </row>
    <row r="385" spans="1:20" x14ac:dyDescent="0.2">
      <c r="A385" s="14"/>
      <c r="B385" s="14"/>
      <c r="C385" s="67"/>
      <c r="D385" s="67"/>
      <c r="E385" s="14"/>
      <c r="F385" s="14"/>
      <c r="G385" s="14"/>
      <c r="H385" s="14"/>
      <c r="I385" s="14"/>
      <c r="J385" s="14"/>
      <c r="K385" s="14"/>
      <c r="L385" s="14"/>
      <c r="M385" s="14"/>
      <c r="N385" s="14"/>
      <c r="O385" s="14"/>
      <c r="P385" s="14"/>
      <c r="Q385" s="14"/>
      <c r="R385" s="14"/>
      <c r="S385" s="14"/>
      <c r="T385" s="14"/>
    </row>
    <row r="386" spans="1:20" x14ac:dyDescent="0.2">
      <c r="A386" s="14"/>
      <c r="B386" s="14"/>
      <c r="C386" s="67"/>
      <c r="D386" s="67"/>
      <c r="E386" s="14"/>
      <c r="F386" s="14"/>
      <c r="G386" s="14"/>
      <c r="H386" s="14"/>
      <c r="I386" s="14"/>
      <c r="J386" s="14"/>
      <c r="K386" s="14"/>
      <c r="L386" s="14"/>
      <c r="M386" s="14"/>
      <c r="N386" s="14"/>
      <c r="O386" s="14"/>
      <c r="P386" s="14"/>
      <c r="Q386" s="14"/>
      <c r="R386" s="14"/>
      <c r="S386" s="14"/>
      <c r="T386" s="14"/>
    </row>
    <row r="387" spans="1:20" x14ac:dyDescent="0.2">
      <c r="A387" s="14"/>
      <c r="B387" s="14"/>
      <c r="C387" s="67"/>
      <c r="D387" s="67"/>
      <c r="E387" s="14"/>
      <c r="F387" s="14"/>
      <c r="G387" s="14"/>
      <c r="H387" s="14"/>
      <c r="I387" s="14"/>
      <c r="J387" s="14"/>
      <c r="K387" s="14"/>
      <c r="L387" s="14"/>
      <c r="M387" s="14"/>
      <c r="N387" s="14"/>
      <c r="O387" s="14"/>
      <c r="P387" s="14"/>
      <c r="Q387" s="14"/>
      <c r="R387" s="14"/>
      <c r="S387" s="14"/>
      <c r="T387" s="14"/>
    </row>
    <row r="388" spans="1:20" x14ac:dyDescent="0.2">
      <c r="A388" s="14"/>
      <c r="B388" s="14"/>
      <c r="C388" s="67"/>
      <c r="D388" s="67"/>
      <c r="E388" s="14"/>
      <c r="F388" s="14"/>
      <c r="G388" s="14"/>
      <c r="H388" s="14"/>
      <c r="I388" s="14"/>
      <c r="J388" s="14"/>
      <c r="K388" s="14"/>
      <c r="L388" s="14"/>
      <c r="M388" s="14"/>
      <c r="N388" s="14"/>
      <c r="O388" s="14"/>
      <c r="P388" s="14"/>
      <c r="Q388" s="14"/>
      <c r="R388" s="14"/>
      <c r="S388" s="14"/>
      <c r="T388" s="14"/>
    </row>
    <row r="389" spans="1:20" x14ac:dyDescent="0.2">
      <c r="A389" s="14"/>
      <c r="B389" s="14"/>
      <c r="C389" s="67"/>
      <c r="D389" s="67"/>
      <c r="E389" s="14"/>
      <c r="F389" s="14"/>
      <c r="G389" s="14"/>
      <c r="H389" s="14"/>
      <c r="I389" s="14"/>
      <c r="J389" s="14"/>
      <c r="K389" s="14"/>
      <c r="L389" s="14"/>
      <c r="M389" s="14"/>
      <c r="N389" s="14"/>
      <c r="O389" s="14"/>
      <c r="P389" s="14"/>
      <c r="Q389" s="14"/>
      <c r="R389" s="14"/>
      <c r="S389" s="14"/>
      <c r="T389" s="14"/>
    </row>
    <row r="390" spans="1:20" x14ac:dyDescent="0.2">
      <c r="A390" s="14"/>
      <c r="B390" s="14"/>
      <c r="C390" s="67"/>
      <c r="D390" s="67"/>
      <c r="E390" s="14"/>
      <c r="F390" s="14"/>
      <c r="G390" s="14"/>
      <c r="H390" s="14"/>
      <c r="I390" s="14"/>
      <c r="J390" s="14"/>
      <c r="K390" s="14"/>
      <c r="L390" s="14"/>
      <c r="M390" s="14"/>
      <c r="N390" s="14"/>
      <c r="O390" s="14"/>
      <c r="P390" s="14"/>
      <c r="Q390" s="14"/>
      <c r="R390" s="14"/>
      <c r="S390" s="14"/>
      <c r="T390" s="14"/>
    </row>
    <row r="391" spans="1:20" x14ac:dyDescent="0.2">
      <c r="A391" s="14"/>
      <c r="B391" s="14"/>
      <c r="C391" s="67"/>
      <c r="D391" s="67"/>
      <c r="E391" s="14"/>
      <c r="F391" s="14"/>
      <c r="G391" s="14"/>
      <c r="H391" s="14"/>
      <c r="I391" s="14"/>
      <c r="J391" s="14"/>
      <c r="K391" s="14"/>
      <c r="L391" s="14"/>
      <c r="M391" s="14"/>
      <c r="N391" s="14"/>
      <c r="O391" s="14"/>
      <c r="P391" s="14"/>
      <c r="Q391" s="14"/>
      <c r="R391" s="14"/>
      <c r="S391" s="14"/>
      <c r="T391" s="14"/>
    </row>
    <row r="392" spans="1:20" x14ac:dyDescent="0.2">
      <c r="A392" s="14"/>
      <c r="B392" s="14"/>
      <c r="C392" s="67"/>
      <c r="D392" s="67"/>
      <c r="E392" s="14"/>
      <c r="F392" s="14"/>
      <c r="G392" s="14"/>
      <c r="H392" s="14"/>
      <c r="I392" s="14"/>
      <c r="J392" s="14"/>
      <c r="K392" s="14"/>
      <c r="L392" s="14"/>
      <c r="M392" s="14"/>
      <c r="N392" s="14"/>
      <c r="O392" s="14"/>
      <c r="P392" s="14"/>
      <c r="Q392" s="14"/>
      <c r="R392" s="14"/>
      <c r="S392" s="14"/>
      <c r="T392" s="14"/>
    </row>
    <row r="393" spans="1:20" x14ac:dyDescent="0.2">
      <c r="A393" s="14"/>
      <c r="B393" s="14"/>
      <c r="C393" s="67"/>
      <c r="D393" s="67"/>
      <c r="E393" s="14"/>
      <c r="F393" s="14"/>
      <c r="G393" s="14"/>
      <c r="H393" s="14"/>
      <c r="I393" s="14"/>
      <c r="J393" s="14"/>
      <c r="K393" s="14"/>
      <c r="L393" s="14"/>
      <c r="M393" s="14"/>
      <c r="N393" s="14"/>
      <c r="O393" s="14"/>
      <c r="P393" s="14"/>
      <c r="Q393" s="14"/>
      <c r="R393" s="14"/>
      <c r="S393" s="14"/>
      <c r="T393" s="14"/>
    </row>
    <row r="394" spans="1:20" x14ac:dyDescent="0.2">
      <c r="A394" s="14"/>
      <c r="B394" s="14"/>
      <c r="C394" s="67"/>
      <c r="D394" s="67"/>
      <c r="E394" s="14"/>
      <c r="F394" s="14"/>
      <c r="G394" s="14"/>
      <c r="H394" s="14"/>
      <c r="I394" s="14"/>
      <c r="J394" s="14"/>
      <c r="K394" s="14"/>
      <c r="L394" s="14"/>
      <c r="M394" s="14"/>
      <c r="N394" s="14"/>
      <c r="O394" s="14"/>
      <c r="P394" s="14"/>
      <c r="Q394" s="14"/>
      <c r="R394" s="14"/>
      <c r="S394" s="14"/>
      <c r="T394" s="14"/>
    </row>
    <row r="395" spans="1:20" x14ac:dyDescent="0.2">
      <c r="A395" s="14"/>
      <c r="B395" s="14"/>
      <c r="C395" s="67"/>
      <c r="D395" s="67"/>
      <c r="E395" s="14"/>
      <c r="F395" s="14"/>
      <c r="G395" s="14"/>
      <c r="H395" s="14"/>
      <c r="I395" s="14"/>
      <c r="J395" s="14"/>
      <c r="K395" s="14"/>
      <c r="L395" s="14"/>
      <c r="M395" s="14"/>
      <c r="N395" s="14"/>
      <c r="O395" s="14"/>
      <c r="P395" s="14"/>
      <c r="Q395" s="14"/>
      <c r="R395" s="14"/>
      <c r="S395" s="14"/>
      <c r="T395" s="14"/>
    </row>
    <row r="396" spans="1:20" x14ac:dyDescent="0.2">
      <c r="A396" s="14"/>
      <c r="B396" s="14"/>
      <c r="C396" s="67"/>
      <c r="D396" s="67"/>
      <c r="E396" s="14"/>
      <c r="F396" s="14"/>
      <c r="G396" s="14"/>
      <c r="H396" s="14"/>
      <c r="I396" s="14"/>
      <c r="J396" s="14"/>
      <c r="K396" s="14"/>
      <c r="L396" s="14"/>
      <c r="M396" s="14"/>
      <c r="N396" s="14"/>
      <c r="O396" s="14"/>
      <c r="P396" s="14"/>
      <c r="Q396" s="14"/>
      <c r="R396" s="14"/>
      <c r="S396" s="14"/>
      <c r="T396" s="14"/>
    </row>
    <row r="397" spans="1:20" x14ac:dyDescent="0.2">
      <c r="A397" s="14"/>
      <c r="B397" s="14"/>
      <c r="C397" s="67"/>
      <c r="D397" s="67"/>
      <c r="E397" s="14"/>
      <c r="F397" s="14"/>
      <c r="G397" s="14"/>
      <c r="H397" s="14"/>
      <c r="I397" s="14"/>
      <c r="J397" s="14"/>
      <c r="K397" s="14"/>
      <c r="L397" s="14"/>
      <c r="M397" s="14"/>
      <c r="N397" s="14"/>
      <c r="O397" s="14"/>
      <c r="P397" s="14"/>
      <c r="Q397" s="14"/>
      <c r="R397" s="14"/>
      <c r="S397" s="14"/>
      <c r="T397" s="14"/>
    </row>
    <row r="398" spans="1:20" x14ac:dyDescent="0.2">
      <c r="A398" s="14"/>
      <c r="B398" s="14"/>
      <c r="C398" s="67"/>
      <c r="D398" s="67"/>
      <c r="E398" s="14"/>
      <c r="F398" s="14"/>
      <c r="G398" s="14"/>
      <c r="H398" s="14"/>
      <c r="I398" s="14"/>
      <c r="J398" s="14"/>
      <c r="K398" s="14"/>
      <c r="L398" s="14"/>
      <c r="M398" s="14"/>
      <c r="N398" s="14"/>
      <c r="O398" s="14"/>
      <c r="P398" s="14"/>
      <c r="Q398" s="14"/>
      <c r="R398" s="14"/>
      <c r="S398" s="14"/>
      <c r="T398" s="14"/>
    </row>
    <row r="399" spans="1:20" x14ac:dyDescent="0.2">
      <c r="A399" s="14"/>
      <c r="B399" s="14"/>
      <c r="C399" s="67"/>
      <c r="D399" s="67"/>
      <c r="E399" s="14"/>
      <c r="F399" s="14"/>
      <c r="G399" s="14"/>
      <c r="H399" s="14"/>
      <c r="I399" s="14"/>
      <c r="J399" s="14"/>
      <c r="K399" s="14"/>
      <c r="L399" s="14"/>
      <c r="M399" s="14"/>
      <c r="N399" s="14"/>
      <c r="O399" s="14"/>
      <c r="P399" s="14"/>
      <c r="Q399" s="14"/>
      <c r="R399" s="14"/>
      <c r="S399" s="14"/>
      <c r="T399" s="14"/>
    </row>
    <row r="400" spans="1:20" x14ac:dyDescent="0.2">
      <c r="A400" s="14"/>
      <c r="B400" s="14"/>
      <c r="C400" s="67"/>
      <c r="D400" s="67"/>
      <c r="E400" s="14"/>
      <c r="F400" s="14"/>
      <c r="G400" s="14"/>
      <c r="H400" s="14"/>
      <c r="I400" s="14"/>
      <c r="J400" s="14"/>
      <c r="K400" s="14"/>
      <c r="L400" s="14"/>
      <c r="M400" s="14"/>
      <c r="N400" s="14"/>
      <c r="O400" s="14"/>
      <c r="P400" s="14"/>
      <c r="Q400" s="14"/>
      <c r="R400" s="14"/>
      <c r="S400" s="14"/>
      <c r="T400" s="14"/>
    </row>
    <row r="401" spans="1:20" x14ac:dyDescent="0.2">
      <c r="A401" s="14"/>
      <c r="B401" s="14"/>
      <c r="C401" s="67"/>
      <c r="D401" s="67"/>
      <c r="E401" s="14"/>
      <c r="F401" s="14"/>
      <c r="G401" s="14"/>
      <c r="H401" s="14"/>
      <c r="I401" s="14"/>
      <c r="J401" s="14"/>
      <c r="K401" s="14"/>
      <c r="L401" s="14"/>
      <c r="M401" s="14"/>
      <c r="N401" s="14"/>
      <c r="O401" s="14"/>
      <c r="P401" s="14"/>
      <c r="Q401" s="14"/>
      <c r="R401" s="14"/>
      <c r="S401" s="14"/>
      <c r="T401" s="14"/>
    </row>
    <row r="402" spans="1:20" x14ac:dyDescent="0.2">
      <c r="A402" s="14"/>
      <c r="B402" s="14"/>
      <c r="C402" s="67"/>
      <c r="D402" s="67"/>
      <c r="E402" s="14"/>
      <c r="F402" s="14"/>
      <c r="G402" s="14"/>
      <c r="H402" s="14"/>
      <c r="I402" s="14"/>
      <c r="J402" s="14"/>
      <c r="K402" s="14"/>
      <c r="L402" s="14"/>
      <c r="M402" s="14"/>
      <c r="N402" s="14"/>
      <c r="O402" s="14"/>
      <c r="P402" s="14"/>
      <c r="Q402" s="14"/>
      <c r="R402" s="14"/>
      <c r="S402" s="14"/>
      <c r="T402" s="14"/>
    </row>
    <row r="403" spans="1:20" x14ac:dyDescent="0.2">
      <c r="A403" s="14"/>
      <c r="B403" s="14"/>
      <c r="C403" s="67"/>
      <c r="D403" s="67"/>
      <c r="E403" s="14"/>
      <c r="F403" s="14"/>
      <c r="G403" s="14"/>
      <c r="H403" s="14"/>
      <c r="I403" s="14"/>
      <c r="J403" s="14"/>
      <c r="K403" s="14"/>
      <c r="L403" s="14"/>
      <c r="M403" s="14"/>
      <c r="N403" s="14"/>
      <c r="O403" s="14"/>
      <c r="P403" s="14"/>
      <c r="Q403" s="14"/>
      <c r="R403" s="14"/>
      <c r="S403" s="14"/>
      <c r="T403" s="14"/>
    </row>
    <row r="404" spans="1:20" x14ac:dyDescent="0.2">
      <c r="A404" s="14"/>
      <c r="B404" s="14"/>
      <c r="C404" s="67"/>
      <c r="D404" s="67"/>
      <c r="E404" s="14"/>
      <c r="F404" s="14"/>
      <c r="G404" s="14"/>
      <c r="H404" s="14"/>
      <c r="I404" s="14"/>
      <c r="J404" s="14"/>
      <c r="K404" s="14"/>
      <c r="L404" s="14"/>
      <c r="M404" s="14"/>
      <c r="N404" s="14"/>
      <c r="O404" s="14"/>
      <c r="P404" s="14"/>
      <c r="Q404" s="14"/>
      <c r="R404" s="14"/>
      <c r="S404" s="14"/>
      <c r="T404" s="14"/>
    </row>
    <row r="405" spans="1:20" x14ac:dyDescent="0.2">
      <c r="A405" s="14"/>
      <c r="B405" s="14"/>
      <c r="C405" s="67"/>
      <c r="D405" s="67"/>
      <c r="E405" s="14"/>
      <c r="F405" s="14"/>
      <c r="G405" s="14"/>
      <c r="H405" s="14"/>
      <c r="I405" s="14"/>
      <c r="J405" s="14"/>
      <c r="K405" s="14"/>
      <c r="L405" s="14"/>
      <c r="M405" s="14"/>
      <c r="N405" s="14"/>
      <c r="O405" s="14"/>
      <c r="P405" s="14"/>
      <c r="Q405" s="14"/>
      <c r="R405" s="14"/>
      <c r="S405" s="14"/>
      <c r="T405" s="14"/>
    </row>
    <row r="406" spans="1:20" x14ac:dyDescent="0.2">
      <c r="A406" s="14"/>
      <c r="B406" s="14"/>
      <c r="C406" s="67"/>
      <c r="D406" s="67"/>
      <c r="E406" s="14"/>
      <c r="F406" s="14"/>
      <c r="G406" s="14"/>
      <c r="H406" s="14"/>
      <c r="I406" s="14"/>
      <c r="J406" s="14"/>
      <c r="K406" s="14"/>
      <c r="L406" s="14"/>
      <c r="M406" s="14"/>
      <c r="N406" s="14"/>
      <c r="O406" s="14"/>
      <c r="P406" s="14"/>
      <c r="Q406" s="14"/>
      <c r="R406" s="14"/>
      <c r="S406" s="14"/>
      <c r="T406" s="14"/>
    </row>
    <row r="407" spans="1:20" x14ac:dyDescent="0.2">
      <c r="A407" s="14"/>
      <c r="B407" s="14"/>
      <c r="C407" s="67"/>
      <c r="D407" s="67"/>
      <c r="E407" s="14"/>
      <c r="F407" s="14"/>
      <c r="G407" s="14"/>
      <c r="H407" s="14"/>
      <c r="I407" s="14"/>
      <c r="J407" s="14"/>
      <c r="K407" s="14"/>
      <c r="L407" s="14"/>
      <c r="M407" s="14"/>
      <c r="N407" s="14"/>
      <c r="O407" s="14"/>
      <c r="P407" s="14"/>
      <c r="Q407" s="14"/>
      <c r="R407" s="14"/>
      <c r="S407" s="14"/>
      <c r="T407" s="14"/>
    </row>
    <row r="408" spans="1:20" x14ac:dyDescent="0.2">
      <c r="A408" s="14"/>
      <c r="B408" s="14"/>
      <c r="C408" s="67"/>
      <c r="D408" s="67"/>
      <c r="E408" s="14"/>
      <c r="F408" s="14"/>
      <c r="G408" s="14"/>
      <c r="H408" s="14"/>
      <c r="I408" s="14"/>
      <c r="J408" s="14"/>
      <c r="K408" s="14"/>
      <c r="L408" s="14"/>
      <c r="M408" s="14"/>
      <c r="N408" s="14"/>
      <c r="O408" s="14"/>
      <c r="P408" s="14"/>
      <c r="Q408" s="14"/>
      <c r="R408" s="14"/>
      <c r="S408" s="14"/>
      <c r="T408" s="14"/>
    </row>
    <row r="409" spans="1:20" x14ac:dyDescent="0.2">
      <c r="A409" s="14"/>
      <c r="B409" s="14"/>
      <c r="C409" s="67"/>
      <c r="D409" s="67"/>
      <c r="E409" s="14"/>
      <c r="F409" s="14"/>
      <c r="G409" s="14"/>
      <c r="H409" s="14"/>
      <c r="I409" s="14"/>
      <c r="J409" s="14"/>
      <c r="K409" s="14"/>
      <c r="L409" s="14"/>
      <c r="M409" s="14"/>
      <c r="N409" s="14"/>
      <c r="O409" s="14"/>
      <c r="P409" s="14"/>
      <c r="Q409" s="14"/>
      <c r="R409" s="14"/>
      <c r="S409" s="14"/>
      <c r="T409" s="14"/>
    </row>
    <row r="410" spans="1:20" x14ac:dyDescent="0.2">
      <c r="A410" s="14"/>
      <c r="B410" s="14"/>
      <c r="C410" s="67"/>
      <c r="D410" s="67"/>
      <c r="E410" s="14"/>
      <c r="F410" s="14"/>
      <c r="G410" s="14"/>
      <c r="H410" s="14"/>
      <c r="I410" s="14"/>
      <c r="J410" s="14"/>
      <c r="K410" s="14"/>
      <c r="L410" s="14"/>
      <c r="M410" s="14"/>
      <c r="N410" s="14"/>
      <c r="O410" s="14"/>
      <c r="P410" s="14"/>
      <c r="Q410" s="14"/>
      <c r="R410" s="14"/>
      <c r="S410" s="14"/>
      <c r="T410" s="14"/>
    </row>
    <row r="411" spans="1:20" x14ac:dyDescent="0.2">
      <c r="A411" s="14"/>
      <c r="B411" s="14"/>
      <c r="C411" s="67"/>
      <c r="D411" s="67"/>
      <c r="E411" s="14"/>
      <c r="F411" s="14"/>
      <c r="G411" s="14"/>
      <c r="H411" s="14"/>
      <c r="I411" s="14"/>
      <c r="J411" s="14"/>
      <c r="K411" s="14"/>
      <c r="L411" s="14"/>
      <c r="M411" s="14"/>
      <c r="N411" s="14"/>
      <c r="O411" s="14"/>
      <c r="P411" s="14"/>
      <c r="Q411" s="14"/>
      <c r="R411" s="14"/>
      <c r="S411" s="14"/>
      <c r="T411" s="14"/>
    </row>
    <row r="412" spans="1:20" x14ac:dyDescent="0.2">
      <c r="A412" s="14"/>
      <c r="B412" s="14"/>
      <c r="C412" s="67"/>
      <c r="D412" s="67"/>
      <c r="E412" s="14"/>
      <c r="F412" s="14"/>
      <c r="G412" s="14"/>
      <c r="H412" s="14"/>
      <c r="I412" s="14"/>
      <c r="J412" s="14"/>
      <c r="K412" s="14"/>
      <c r="L412" s="14"/>
      <c r="M412" s="14"/>
      <c r="N412" s="14"/>
      <c r="O412" s="14"/>
      <c r="P412" s="14"/>
      <c r="Q412" s="14"/>
      <c r="R412" s="14"/>
      <c r="S412" s="14"/>
      <c r="T412" s="14"/>
    </row>
    <row r="413" spans="1:20" x14ac:dyDescent="0.2">
      <c r="A413" s="14"/>
      <c r="B413" s="14"/>
      <c r="C413" s="67"/>
      <c r="D413" s="67"/>
      <c r="E413" s="14"/>
      <c r="F413" s="14"/>
      <c r="G413" s="14"/>
      <c r="H413" s="14"/>
      <c r="I413" s="14"/>
      <c r="J413" s="14"/>
      <c r="K413" s="14"/>
      <c r="L413" s="14"/>
      <c r="M413" s="14"/>
      <c r="N413" s="14"/>
      <c r="O413" s="14"/>
      <c r="P413" s="14"/>
      <c r="Q413" s="14"/>
      <c r="R413" s="14"/>
      <c r="S413" s="14"/>
      <c r="T413" s="14"/>
    </row>
    <row r="414" spans="1:20" x14ac:dyDescent="0.2">
      <c r="A414" s="14"/>
      <c r="B414" s="14"/>
      <c r="C414" s="67"/>
      <c r="D414" s="67"/>
      <c r="E414" s="14"/>
      <c r="F414" s="14"/>
      <c r="G414" s="14"/>
      <c r="H414" s="14"/>
      <c r="I414" s="14"/>
      <c r="J414" s="14"/>
      <c r="K414" s="14"/>
      <c r="L414" s="14"/>
      <c r="M414" s="14"/>
      <c r="N414" s="14"/>
      <c r="O414" s="14"/>
      <c r="P414" s="14"/>
      <c r="Q414" s="14"/>
      <c r="R414" s="14"/>
      <c r="S414" s="14"/>
      <c r="T414" s="14"/>
    </row>
    <row r="415" spans="1:20" x14ac:dyDescent="0.2">
      <c r="A415" s="14"/>
      <c r="B415" s="14"/>
      <c r="C415" s="67"/>
      <c r="D415" s="67"/>
      <c r="E415" s="14"/>
      <c r="F415" s="14"/>
      <c r="G415" s="14"/>
      <c r="H415" s="14"/>
      <c r="I415" s="14"/>
      <c r="J415" s="14"/>
      <c r="K415" s="14"/>
      <c r="L415" s="14"/>
      <c r="M415" s="14"/>
      <c r="N415" s="14"/>
      <c r="O415" s="14"/>
      <c r="P415" s="14"/>
      <c r="Q415" s="14"/>
      <c r="R415" s="14"/>
      <c r="S415" s="14"/>
      <c r="T415" s="14"/>
    </row>
    <row r="416" spans="1:20" x14ac:dyDescent="0.2">
      <c r="A416" s="14"/>
      <c r="B416" s="14"/>
      <c r="C416" s="67"/>
      <c r="D416" s="67"/>
      <c r="E416" s="14"/>
      <c r="F416" s="14"/>
      <c r="G416" s="14"/>
      <c r="H416" s="14"/>
      <c r="I416" s="14"/>
      <c r="J416" s="14"/>
      <c r="K416" s="14"/>
      <c r="L416" s="14"/>
      <c r="M416" s="14"/>
      <c r="N416" s="14"/>
      <c r="O416" s="14"/>
      <c r="P416" s="14"/>
      <c r="Q416" s="14"/>
      <c r="R416" s="14"/>
      <c r="S416" s="14"/>
      <c r="T416" s="14"/>
    </row>
    <row r="417" spans="1:20" x14ac:dyDescent="0.2">
      <c r="A417" s="14"/>
      <c r="B417" s="14"/>
      <c r="C417" s="67"/>
      <c r="D417" s="67"/>
      <c r="E417" s="14"/>
      <c r="F417" s="14"/>
      <c r="G417" s="14"/>
      <c r="H417" s="14"/>
      <c r="I417" s="14"/>
      <c r="J417" s="14"/>
      <c r="K417" s="14"/>
      <c r="L417" s="14"/>
      <c r="M417" s="14"/>
      <c r="N417" s="14"/>
      <c r="O417" s="14"/>
      <c r="P417" s="14"/>
      <c r="Q417" s="14"/>
      <c r="R417" s="14"/>
      <c r="S417" s="14"/>
      <c r="T417" s="14"/>
    </row>
    <row r="418" spans="1:20" x14ac:dyDescent="0.2">
      <c r="A418" s="14"/>
      <c r="B418" s="14"/>
      <c r="C418" s="67"/>
      <c r="D418" s="67"/>
      <c r="E418" s="14"/>
      <c r="F418" s="14"/>
      <c r="G418" s="14"/>
      <c r="H418" s="14"/>
      <c r="I418" s="14"/>
      <c r="J418" s="14"/>
      <c r="K418" s="14"/>
      <c r="L418" s="14"/>
      <c r="M418" s="14"/>
      <c r="N418" s="14"/>
      <c r="O418" s="14"/>
      <c r="P418" s="14"/>
      <c r="Q418" s="14"/>
      <c r="R418" s="14"/>
      <c r="S418" s="14"/>
      <c r="T418" s="14"/>
    </row>
    <row r="419" spans="1:20" x14ac:dyDescent="0.2">
      <c r="A419" s="14"/>
      <c r="B419" s="14"/>
      <c r="C419" s="67"/>
      <c r="D419" s="67"/>
      <c r="E419" s="14"/>
      <c r="F419" s="14"/>
      <c r="G419" s="14"/>
      <c r="H419" s="14"/>
      <c r="I419" s="14"/>
      <c r="J419" s="14"/>
      <c r="K419" s="14"/>
      <c r="L419" s="14"/>
      <c r="M419" s="14"/>
      <c r="N419" s="14"/>
      <c r="O419" s="14"/>
      <c r="P419" s="14"/>
      <c r="Q419" s="14"/>
      <c r="R419" s="14"/>
      <c r="S419" s="14"/>
      <c r="T419" s="14"/>
    </row>
    <row r="420" spans="1:20" x14ac:dyDescent="0.2">
      <c r="A420" s="14"/>
      <c r="B420" s="14"/>
      <c r="C420" s="67"/>
      <c r="D420" s="67"/>
      <c r="E420" s="14"/>
      <c r="F420" s="14"/>
      <c r="G420" s="14"/>
      <c r="H420" s="14"/>
      <c r="I420" s="14"/>
      <c r="J420" s="14"/>
      <c r="K420" s="14"/>
      <c r="L420" s="14"/>
      <c r="M420" s="14"/>
      <c r="N420" s="14"/>
      <c r="O420" s="14"/>
      <c r="P420" s="14"/>
      <c r="Q420" s="14"/>
      <c r="R420" s="14"/>
      <c r="S420" s="14"/>
      <c r="T420" s="14"/>
    </row>
    <row r="421" spans="1:20" x14ac:dyDescent="0.2">
      <c r="A421" s="14"/>
      <c r="B421" s="14"/>
      <c r="C421" s="67"/>
      <c r="D421" s="67"/>
      <c r="E421" s="14"/>
      <c r="F421" s="14"/>
      <c r="G421" s="14"/>
      <c r="H421" s="14"/>
      <c r="I421" s="14"/>
      <c r="J421" s="14"/>
      <c r="K421" s="14"/>
      <c r="L421" s="14"/>
      <c r="M421" s="14"/>
      <c r="N421" s="14"/>
      <c r="O421" s="14"/>
      <c r="P421" s="14"/>
      <c r="Q421" s="14"/>
      <c r="R421" s="14"/>
      <c r="S421" s="14"/>
      <c r="T421" s="14"/>
    </row>
    <row r="422" spans="1:20" x14ac:dyDescent="0.2">
      <c r="A422" s="14"/>
      <c r="B422" s="14"/>
      <c r="C422" s="67"/>
      <c r="D422" s="67"/>
      <c r="E422" s="14"/>
      <c r="F422" s="14"/>
      <c r="G422" s="14"/>
      <c r="H422" s="14"/>
      <c r="I422" s="14"/>
      <c r="J422" s="14"/>
      <c r="K422" s="14"/>
      <c r="L422" s="14"/>
      <c r="M422" s="14"/>
      <c r="N422" s="14"/>
      <c r="O422" s="14"/>
      <c r="P422" s="14"/>
      <c r="Q422" s="14"/>
      <c r="R422" s="14"/>
      <c r="S422" s="14"/>
      <c r="T422" s="14"/>
    </row>
    <row r="423" spans="1:20" x14ac:dyDescent="0.2">
      <c r="A423" s="14"/>
      <c r="B423" s="14"/>
      <c r="C423" s="67"/>
      <c r="D423" s="67"/>
      <c r="E423" s="14"/>
      <c r="F423" s="14"/>
      <c r="G423" s="14"/>
      <c r="H423" s="14"/>
      <c r="I423" s="14"/>
      <c r="J423" s="14"/>
      <c r="K423" s="14"/>
      <c r="L423" s="14"/>
      <c r="M423" s="14"/>
      <c r="N423" s="14"/>
      <c r="O423" s="14"/>
      <c r="P423" s="14"/>
      <c r="Q423" s="14"/>
      <c r="R423" s="14"/>
      <c r="S423" s="14"/>
      <c r="T423" s="14"/>
    </row>
    <row r="424" spans="1:20" x14ac:dyDescent="0.2">
      <c r="A424" s="14"/>
      <c r="B424" s="14"/>
      <c r="C424" s="67"/>
      <c r="D424" s="67"/>
      <c r="E424" s="14"/>
      <c r="F424" s="14"/>
      <c r="G424" s="14"/>
      <c r="H424" s="14"/>
      <c r="I424" s="14"/>
      <c r="J424" s="14"/>
      <c r="K424" s="14"/>
      <c r="L424" s="14"/>
      <c r="M424" s="14"/>
      <c r="N424" s="14"/>
      <c r="O424" s="14"/>
      <c r="P424" s="14"/>
      <c r="Q424" s="14"/>
      <c r="R424" s="14"/>
      <c r="S424" s="14"/>
      <c r="T424" s="14"/>
    </row>
    <row r="425" spans="1:20" x14ac:dyDescent="0.2">
      <c r="A425" s="14"/>
      <c r="B425" s="14"/>
      <c r="C425" s="67"/>
      <c r="D425" s="67"/>
      <c r="E425" s="14"/>
      <c r="F425" s="14"/>
      <c r="G425" s="14"/>
      <c r="H425" s="14"/>
      <c r="I425" s="14"/>
      <c r="J425" s="14"/>
      <c r="K425" s="14"/>
      <c r="L425" s="14"/>
      <c r="M425" s="14"/>
      <c r="N425" s="14"/>
      <c r="O425" s="14"/>
      <c r="P425" s="14"/>
      <c r="Q425" s="14"/>
      <c r="R425" s="14"/>
      <c r="S425" s="14"/>
      <c r="T425" s="14"/>
    </row>
    <row r="426" spans="1:20" x14ac:dyDescent="0.2">
      <c r="A426" s="14"/>
      <c r="B426" s="14"/>
      <c r="C426" s="67"/>
      <c r="D426" s="67"/>
      <c r="E426" s="14"/>
      <c r="F426" s="14"/>
      <c r="G426" s="14"/>
      <c r="H426" s="14"/>
      <c r="I426" s="14"/>
      <c r="J426" s="14"/>
      <c r="K426" s="14"/>
      <c r="L426" s="14"/>
      <c r="M426" s="14"/>
      <c r="N426" s="14"/>
      <c r="O426" s="14"/>
      <c r="P426" s="14"/>
      <c r="Q426" s="14"/>
      <c r="R426" s="14"/>
      <c r="S426" s="14"/>
      <c r="T426" s="14"/>
    </row>
    <row r="427" spans="1:20" x14ac:dyDescent="0.2">
      <c r="A427" s="14"/>
      <c r="B427" s="14"/>
      <c r="C427" s="67"/>
      <c r="D427" s="67"/>
      <c r="E427" s="14"/>
      <c r="F427" s="14"/>
      <c r="G427" s="14"/>
      <c r="H427" s="14"/>
      <c r="I427" s="14"/>
      <c r="J427" s="14"/>
      <c r="K427" s="14"/>
      <c r="L427" s="14"/>
      <c r="M427" s="14"/>
      <c r="N427" s="14"/>
      <c r="O427" s="14"/>
      <c r="P427" s="14"/>
      <c r="Q427" s="14"/>
      <c r="R427" s="14"/>
      <c r="S427" s="14"/>
      <c r="T427" s="14"/>
    </row>
    <row r="428" spans="1:20" x14ac:dyDescent="0.2">
      <c r="A428" s="14"/>
      <c r="B428" s="14"/>
      <c r="C428" s="67"/>
      <c r="D428" s="67"/>
      <c r="E428" s="14"/>
      <c r="F428" s="14"/>
      <c r="G428" s="14"/>
      <c r="H428" s="14"/>
      <c r="I428" s="14"/>
      <c r="J428" s="14"/>
      <c r="K428" s="14"/>
      <c r="L428" s="14"/>
      <c r="M428" s="14"/>
      <c r="N428" s="14"/>
      <c r="O428" s="14"/>
      <c r="P428" s="14"/>
      <c r="Q428" s="14"/>
      <c r="R428" s="14"/>
      <c r="S428" s="14"/>
      <c r="T428" s="14"/>
    </row>
    <row r="429" spans="1:20" x14ac:dyDescent="0.2">
      <c r="A429" s="14"/>
      <c r="B429" s="14"/>
      <c r="C429" s="67"/>
      <c r="D429" s="67"/>
      <c r="E429" s="14"/>
      <c r="F429" s="14"/>
      <c r="G429" s="14"/>
      <c r="H429" s="14"/>
      <c r="I429" s="14"/>
      <c r="J429" s="14"/>
      <c r="K429" s="14"/>
      <c r="L429" s="14"/>
      <c r="M429" s="14"/>
      <c r="N429" s="14"/>
      <c r="O429" s="14"/>
      <c r="P429" s="14"/>
      <c r="Q429" s="14"/>
      <c r="R429" s="14"/>
      <c r="S429" s="14"/>
      <c r="T429" s="14"/>
    </row>
    <row r="430" spans="1:20" x14ac:dyDescent="0.2">
      <c r="A430" s="14"/>
      <c r="B430" s="14"/>
      <c r="C430" s="67"/>
      <c r="D430" s="67"/>
      <c r="E430" s="14"/>
      <c r="F430" s="14"/>
      <c r="G430" s="14"/>
      <c r="H430" s="14"/>
      <c r="I430" s="14"/>
      <c r="J430" s="14"/>
      <c r="K430" s="14"/>
      <c r="L430" s="14"/>
      <c r="M430" s="14"/>
      <c r="N430" s="14"/>
      <c r="O430" s="14"/>
      <c r="P430" s="14"/>
      <c r="Q430" s="14"/>
      <c r="R430" s="14"/>
      <c r="S430" s="14"/>
      <c r="T430" s="14"/>
    </row>
    <row r="431" spans="1:20" x14ac:dyDescent="0.2">
      <c r="A431" s="14"/>
      <c r="B431" s="14"/>
      <c r="C431" s="67"/>
      <c r="D431" s="67"/>
      <c r="E431" s="14"/>
      <c r="F431" s="14"/>
      <c r="G431" s="14"/>
      <c r="H431" s="14"/>
      <c r="I431" s="14"/>
      <c r="J431" s="14"/>
      <c r="K431" s="14"/>
      <c r="L431" s="14"/>
      <c r="M431" s="14"/>
      <c r="N431" s="14"/>
      <c r="O431" s="14"/>
      <c r="P431" s="14"/>
      <c r="Q431" s="14"/>
      <c r="R431" s="14"/>
      <c r="S431" s="14"/>
      <c r="T431" s="14"/>
    </row>
    <row r="432" spans="1:20" x14ac:dyDescent="0.2">
      <c r="A432" s="14"/>
      <c r="B432" s="14"/>
      <c r="C432" s="67"/>
      <c r="D432" s="67"/>
      <c r="E432" s="14"/>
      <c r="F432" s="14"/>
      <c r="G432" s="14"/>
      <c r="H432" s="14"/>
      <c r="I432" s="14"/>
      <c r="J432" s="14"/>
      <c r="K432" s="14"/>
      <c r="L432" s="14"/>
      <c r="M432" s="14"/>
      <c r="N432" s="14"/>
      <c r="O432" s="14"/>
      <c r="P432" s="14"/>
      <c r="Q432" s="14"/>
      <c r="R432" s="14"/>
      <c r="S432" s="14"/>
      <c r="T432" s="14"/>
    </row>
    <row r="433" spans="1:20" x14ac:dyDescent="0.2">
      <c r="A433" s="14"/>
      <c r="B433" s="14"/>
      <c r="C433" s="67"/>
      <c r="D433" s="67"/>
      <c r="E433" s="14"/>
      <c r="F433" s="14"/>
      <c r="G433" s="14"/>
      <c r="H433" s="14"/>
      <c r="I433" s="14"/>
      <c r="J433" s="14"/>
      <c r="K433" s="14"/>
      <c r="L433" s="14"/>
      <c r="M433" s="14"/>
      <c r="N433" s="14"/>
      <c r="O433" s="14"/>
      <c r="P433" s="14"/>
      <c r="Q433" s="14"/>
      <c r="R433" s="14"/>
      <c r="S433" s="14"/>
      <c r="T433" s="14"/>
    </row>
    <row r="434" spans="1:20" x14ac:dyDescent="0.2">
      <c r="A434" s="14"/>
      <c r="B434" s="14"/>
      <c r="C434" s="67"/>
      <c r="D434" s="67"/>
      <c r="E434" s="14"/>
      <c r="F434" s="14"/>
      <c r="G434" s="14"/>
      <c r="H434" s="14"/>
      <c r="I434" s="14"/>
      <c r="J434" s="14"/>
      <c r="K434" s="14"/>
      <c r="L434" s="14"/>
      <c r="M434" s="14"/>
      <c r="N434" s="14"/>
      <c r="O434" s="14"/>
      <c r="P434" s="14"/>
      <c r="Q434" s="14"/>
      <c r="R434" s="14"/>
      <c r="S434" s="14"/>
      <c r="T434" s="14"/>
    </row>
    <row r="435" spans="1:20" x14ac:dyDescent="0.2">
      <c r="A435" s="14"/>
      <c r="B435" s="14"/>
      <c r="C435" s="67"/>
      <c r="D435" s="67"/>
      <c r="E435" s="14"/>
      <c r="F435" s="14"/>
      <c r="G435" s="14"/>
      <c r="H435" s="14"/>
      <c r="I435" s="14"/>
      <c r="J435" s="14"/>
      <c r="K435" s="14"/>
      <c r="L435" s="14"/>
      <c r="M435" s="14"/>
      <c r="N435" s="14"/>
      <c r="O435" s="14"/>
      <c r="P435" s="14"/>
      <c r="Q435" s="14"/>
      <c r="R435" s="14"/>
      <c r="S435" s="14"/>
      <c r="T435" s="14"/>
    </row>
    <row r="436" spans="1:20" x14ac:dyDescent="0.2">
      <c r="A436" s="14"/>
      <c r="B436" s="14"/>
      <c r="C436" s="67"/>
      <c r="D436" s="67"/>
      <c r="E436" s="14"/>
      <c r="F436" s="14"/>
      <c r="G436" s="14"/>
      <c r="H436" s="14"/>
      <c r="I436" s="14"/>
      <c r="J436" s="14"/>
      <c r="K436" s="14"/>
      <c r="L436" s="14"/>
      <c r="M436" s="14"/>
      <c r="N436" s="14"/>
      <c r="O436" s="14"/>
      <c r="P436" s="14"/>
      <c r="Q436" s="14"/>
      <c r="R436" s="14"/>
      <c r="S436" s="14"/>
      <c r="T436" s="14"/>
    </row>
    <row r="437" spans="1:20" x14ac:dyDescent="0.2">
      <c r="A437" s="14"/>
      <c r="B437" s="14"/>
      <c r="C437" s="67"/>
      <c r="D437" s="67"/>
      <c r="E437" s="14"/>
      <c r="F437" s="14"/>
      <c r="G437" s="14"/>
      <c r="H437" s="14"/>
      <c r="I437" s="14"/>
      <c r="J437" s="14"/>
      <c r="K437" s="14"/>
      <c r="L437" s="14"/>
      <c r="M437" s="14"/>
      <c r="N437" s="14"/>
      <c r="O437" s="14"/>
      <c r="P437" s="14"/>
      <c r="Q437" s="14"/>
      <c r="R437" s="14"/>
      <c r="S437" s="14"/>
      <c r="T437" s="14"/>
    </row>
    <row r="438" spans="1:20" x14ac:dyDescent="0.2">
      <c r="A438" s="14"/>
      <c r="B438" s="14"/>
      <c r="C438" s="67"/>
      <c r="D438" s="67"/>
      <c r="E438" s="14"/>
      <c r="F438" s="14"/>
      <c r="G438" s="14"/>
      <c r="H438" s="14"/>
      <c r="I438" s="14"/>
      <c r="J438" s="14"/>
      <c r="K438" s="14"/>
      <c r="L438" s="14"/>
      <c r="M438" s="14"/>
      <c r="N438" s="14"/>
      <c r="O438" s="14"/>
      <c r="P438" s="14"/>
      <c r="Q438" s="14"/>
      <c r="R438" s="14"/>
      <c r="S438" s="14"/>
      <c r="T438" s="14"/>
    </row>
    <row r="439" spans="1:20" x14ac:dyDescent="0.2">
      <c r="A439" s="14"/>
      <c r="B439" s="14"/>
      <c r="C439" s="67"/>
      <c r="D439" s="67"/>
      <c r="E439" s="14"/>
      <c r="F439" s="14"/>
      <c r="G439" s="14"/>
      <c r="H439" s="14"/>
      <c r="I439" s="14"/>
      <c r="J439" s="14"/>
      <c r="K439" s="14"/>
      <c r="L439" s="14"/>
      <c r="M439" s="14"/>
      <c r="N439" s="14"/>
      <c r="O439" s="14"/>
      <c r="P439" s="14"/>
      <c r="Q439" s="14"/>
      <c r="R439" s="14"/>
      <c r="S439" s="14"/>
      <c r="T439" s="14"/>
    </row>
    <row r="440" spans="1:20" x14ac:dyDescent="0.2">
      <c r="A440" s="14"/>
      <c r="B440" s="14"/>
      <c r="C440" s="67"/>
      <c r="D440" s="67"/>
      <c r="E440" s="14"/>
      <c r="F440" s="14"/>
      <c r="G440" s="14"/>
      <c r="H440" s="14"/>
      <c r="I440" s="14"/>
      <c r="J440" s="14"/>
      <c r="K440" s="14"/>
      <c r="L440" s="14"/>
      <c r="M440" s="14"/>
      <c r="N440" s="14"/>
      <c r="O440" s="14"/>
      <c r="P440" s="14"/>
      <c r="Q440" s="14"/>
      <c r="R440" s="14"/>
      <c r="S440" s="14"/>
      <c r="T440" s="14"/>
    </row>
    <row r="441" spans="1:20" x14ac:dyDescent="0.2">
      <c r="A441" s="14"/>
      <c r="B441" s="14"/>
      <c r="C441" s="67"/>
      <c r="D441" s="67"/>
      <c r="E441" s="14"/>
      <c r="F441" s="14"/>
      <c r="G441" s="14"/>
      <c r="H441" s="14"/>
      <c r="I441" s="14"/>
      <c r="J441" s="14"/>
      <c r="K441" s="14"/>
      <c r="L441" s="14"/>
      <c r="M441" s="14"/>
      <c r="N441" s="14"/>
      <c r="O441" s="14"/>
      <c r="P441" s="14"/>
      <c r="Q441" s="14"/>
      <c r="R441" s="14"/>
      <c r="S441" s="14"/>
      <c r="T441" s="14"/>
    </row>
    <row r="442" spans="1:20" x14ac:dyDescent="0.2">
      <c r="A442" s="14"/>
      <c r="B442" s="14"/>
      <c r="C442" s="67"/>
      <c r="D442" s="67"/>
      <c r="E442" s="14"/>
      <c r="F442" s="14"/>
      <c r="G442" s="14"/>
      <c r="H442" s="14"/>
      <c r="I442" s="14"/>
      <c r="J442" s="14"/>
      <c r="K442" s="14"/>
      <c r="L442" s="14"/>
      <c r="M442" s="14"/>
      <c r="N442" s="14"/>
      <c r="O442" s="14"/>
      <c r="P442" s="14"/>
      <c r="Q442" s="14"/>
      <c r="R442" s="14"/>
      <c r="S442" s="14"/>
      <c r="T442" s="14"/>
    </row>
    <row r="443" spans="1:20" x14ac:dyDescent="0.2">
      <c r="A443" s="14"/>
      <c r="B443" s="14"/>
      <c r="C443" s="67"/>
      <c r="D443" s="67"/>
      <c r="E443" s="14"/>
      <c r="F443" s="14"/>
      <c r="G443" s="14"/>
      <c r="H443" s="14"/>
      <c r="I443" s="14"/>
      <c r="J443" s="14"/>
      <c r="K443" s="14"/>
      <c r="L443" s="14"/>
      <c r="M443" s="14"/>
      <c r="N443" s="14"/>
      <c r="O443" s="14"/>
      <c r="P443" s="14"/>
      <c r="Q443" s="14"/>
      <c r="R443" s="14"/>
      <c r="S443" s="14"/>
      <c r="T443" s="14"/>
    </row>
    <row r="444" spans="1:20" x14ac:dyDescent="0.2">
      <c r="A444" s="14"/>
      <c r="B444" s="14"/>
      <c r="C444" s="67"/>
      <c r="D444" s="67"/>
      <c r="E444" s="14"/>
      <c r="F444" s="14"/>
      <c r="G444" s="14"/>
      <c r="H444" s="14"/>
      <c r="I444" s="14"/>
      <c r="J444" s="14"/>
      <c r="K444" s="14"/>
      <c r="L444" s="14"/>
      <c r="M444" s="14"/>
      <c r="N444" s="14"/>
      <c r="O444" s="14"/>
      <c r="P444" s="14"/>
      <c r="Q444" s="14"/>
      <c r="R444" s="14"/>
      <c r="S444" s="14"/>
      <c r="T444" s="14"/>
    </row>
    <row r="445" spans="1:20" x14ac:dyDescent="0.2">
      <c r="A445" s="14"/>
      <c r="B445" s="14"/>
      <c r="C445" s="67"/>
      <c r="D445" s="67"/>
      <c r="E445" s="14"/>
      <c r="F445" s="14"/>
      <c r="G445" s="14"/>
      <c r="H445" s="14"/>
      <c r="I445" s="14"/>
      <c r="J445" s="14"/>
      <c r="K445" s="14"/>
      <c r="L445" s="14"/>
      <c r="M445" s="14"/>
      <c r="N445" s="14"/>
      <c r="O445" s="14"/>
      <c r="P445" s="14"/>
      <c r="Q445" s="14"/>
      <c r="R445" s="14"/>
      <c r="S445" s="14"/>
      <c r="T445" s="14"/>
    </row>
    <row r="446" spans="1:20" x14ac:dyDescent="0.2">
      <c r="A446" s="14"/>
      <c r="B446" s="14"/>
      <c r="C446" s="67"/>
      <c r="D446" s="67"/>
      <c r="E446" s="14"/>
      <c r="F446" s="14"/>
      <c r="G446" s="14"/>
      <c r="H446" s="14"/>
      <c r="I446" s="14"/>
      <c r="J446" s="14"/>
      <c r="K446" s="14"/>
      <c r="L446" s="14"/>
      <c r="M446" s="14"/>
      <c r="N446" s="14"/>
      <c r="O446" s="14"/>
      <c r="P446" s="14"/>
      <c r="Q446" s="14"/>
      <c r="R446" s="14"/>
      <c r="S446" s="14"/>
      <c r="T446" s="14"/>
    </row>
    <row r="447" spans="1:20" x14ac:dyDescent="0.2">
      <c r="A447" s="14"/>
      <c r="B447" s="14"/>
      <c r="C447" s="67"/>
      <c r="D447" s="67"/>
      <c r="E447" s="14"/>
      <c r="F447" s="14"/>
      <c r="G447" s="14"/>
      <c r="H447" s="14"/>
      <c r="I447" s="14"/>
      <c r="J447" s="14"/>
      <c r="K447" s="14"/>
      <c r="L447" s="14"/>
      <c r="M447" s="14"/>
      <c r="N447" s="14"/>
      <c r="O447" s="14"/>
      <c r="P447" s="14"/>
      <c r="Q447" s="14"/>
      <c r="R447" s="14"/>
      <c r="S447" s="14"/>
      <c r="T447" s="14"/>
    </row>
    <row r="448" spans="1:20" x14ac:dyDescent="0.2">
      <c r="A448" s="14"/>
      <c r="B448" s="14"/>
      <c r="C448" s="67"/>
      <c r="D448" s="67"/>
      <c r="E448" s="14"/>
      <c r="F448" s="14"/>
      <c r="G448" s="14"/>
      <c r="H448" s="14"/>
      <c r="I448" s="14"/>
      <c r="J448" s="14"/>
      <c r="K448" s="14"/>
      <c r="L448" s="14"/>
      <c r="M448" s="14"/>
      <c r="N448" s="14"/>
      <c r="O448" s="14"/>
      <c r="P448" s="14"/>
      <c r="Q448" s="14"/>
      <c r="R448" s="14"/>
      <c r="S448" s="14"/>
      <c r="T448" s="14"/>
    </row>
    <row r="449" spans="1:20" x14ac:dyDescent="0.2">
      <c r="A449" s="14"/>
      <c r="B449" s="14"/>
      <c r="C449" s="67"/>
      <c r="D449" s="67"/>
      <c r="E449" s="14"/>
      <c r="F449" s="14"/>
      <c r="G449" s="14"/>
      <c r="H449" s="14"/>
      <c r="I449" s="14"/>
      <c r="J449" s="14"/>
      <c r="K449" s="14"/>
      <c r="L449" s="14"/>
      <c r="M449" s="14"/>
      <c r="N449" s="14"/>
      <c r="O449" s="14"/>
      <c r="P449" s="14"/>
      <c r="Q449" s="14"/>
      <c r="R449" s="14"/>
      <c r="S449" s="14"/>
      <c r="T449" s="14"/>
    </row>
    <row r="450" spans="1:20" x14ac:dyDescent="0.2">
      <c r="A450" s="14"/>
      <c r="B450" s="14"/>
      <c r="C450" s="67"/>
      <c r="D450" s="67"/>
      <c r="E450" s="14"/>
      <c r="F450" s="14"/>
      <c r="G450" s="14"/>
      <c r="H450" s="14"/>
      <c r="I450" s="14"/>
      <c r="J450" s="14"/>
      <c r="K450" s="14"/>
      <c r="L450" s="14"/>
      <c r="M450" s="14"/>
      <c r="N450" s="14"/>
      <c r="O450" s="14"/>
      <c r="P450" s="14"/>
      <c r="Q450" s="14"/>
      <c r="R450" s="14"/>
      <c r="S450" s="14"/>
      <c r="T450" s="14"/>
    </row>
    <row r="451" spans="1:20" x14ac:dyDescent="0.2">
      <c r="A451" s="14"/>
      <c r="B451" s="14"/>
      <c r="C451" s="67"/>
      <c r="D451" s="67"/>
      <c r="E451" s="14"/>
      <c r="F451" s="14"/>
      <c r="G451" s="14"/>
      <c r="H451" s="14"/>
      <c r="I451" s="14"/>
      <c r="J451" s="14"/>
      <c r="K451" s="14"/>
      <c r="L451" s="14"/>
      <c r="M451" s="14"/>
      <c r="N451" s="14"/>
      <c r="O451" s="14"/>
      <c r="P451" s="14"/>
      <c r="Q451" s="14"/>
      <c r="R451" s="14"/>
      <c r="S451" s="14"/>
      <c r="T451" s="14"/>
    </row>
    <row r="452" spans="1:20" x14ac:dyDescent="0.2">
      <c r="A452" s="14"/>
      <c r="B452" s="14"/>
      <c r="C452" s="67"/>
      <c r="D452" s="67"/>
      <c r="E452" s="14"/>
      <c r="F452" s="14"/>
      <c r="G452" s="14"/>
      <c r="H452" s="14"/>
      <c r="I452" s="14"/>
      <c r="J452" s="14"/>
      <c r="K452" s="14"/>
      <c r="L452" s="14"/>
      <c r="M452" s="14"/>
      <c r="N452" s="14"/>
      <c r="O452" s="14"/>
      <c r="P452" s="14"/>
      <c r="Q452" s="14"/>
      <c r="R452" s="14"/>
      <c r="S452" s="14"/>
      <c r="T452" s="14"/>
    </row>
    <row r="453" spans="1:20" x14ac:dyDescent="0.2">
      <c r="A453" s="14"/>
      <c r="B453" s="14"/>
      <c r="C453" s="67"/>
      <c r="D453" s="67"/>
      <c r="E453" s="14"/>
      <c r="F453" s="14"/>
      <c r="G453" s="14"/>
      <c r="H453" s="14"/>
      <c r="I453" s="14"/>
      <c r="J453" s="14"/>
      <c r="K453" s="14"/>
      <c r="L453" s="14"/>
      <c r="M453" s="14"/>
      <c r="N453" s="14"/>
      <c r="O453" s="14"/>
      <c r="P453" s="14"/>
      <c r="Q453" s="14"/>
      <c r="R453" s="14"/>
      <c r="S453" s="14"/>
      <c r="T453" s="14"/>
    </row>
    <row r="454" spans="1:20" x14ac:dyDescent="0.2">
      <c r="A454" s="14"/>
      <c r="B454" s="14"/>
      <c r="C454" s="67"/>
      <c r="D454" s="67"/>
      <c r="E454" s="14"/>
      <c r="F454" s="14"/>
      <c r="G454" s="14"/>
      <c r="H454" s="14"/>
      <c r="I454" s="14"/>
      <c r="J454" s="14"/>
      <c r="K454" s="14"/>
      <c r="L454" s="14"/>
      <c r="M454" s="14"/>
      <c r="N454" s="14"/>
      <c r="O454" s="14"/>
      <c r="P454" s="14"/>
      <c r="Q454" s="14"/>
      <c r="R454" s="14"/>
      <c r="S454" s="14"/>
      <c r="T454" s="14"/>
    </row>
    <row r="455" spans="1:20" x14ac:dyDescent="0.2">
      <c r="A455" s="14"/>
      <c r="B455" s="14"/>
      <c r="C455" s="67"/>
      <c r="D455" s="67"/>
      <c r="E455" s="14"/>
      <c r="F455" s="14"/>
      <c r="G455" s="14"/>
      <c r="H455" s="14"/>
      <c r="I455" s="14"/>
      <c r="J455" s="14"/>
      <c r="K455" s="14"/>
      <c r="L455" s="14"/>
      <c r="M455" s="14"/>
      <c r="N455" s="14"/>
      <c r="O455" s="14"/>
      <c r="P455" s="14"/>
      <c r="Q455" s="14"/>
      <c r="R455" s="14"/>
      <c r="S455" s="14"/>
      <c r="T455" s="14"/>
    </row>
    <row r="456" spans="1:20" x14ac:dyDescent="0.2">
      <c r="A456" s="14"/>
      <c r="B456" s="14"/>
      <c r="C456" s="67"/>
      <c r="D456" s="67"/>
      <c r="E456" s="14"/>
      <c r="F456" s="14"/>
      <c r="G456" s="14"/>
      <c r="H456" s="14"/>
      <c r="I456" s="14"/>
      <c r="J456" s="14"/>
      <c r="K456" s="14"/>
      <c r="L456" s="14"/>
      <c r="M456" s="14"/>
      <c r="N456" s="14"/>
      <c r="O456" s="14"/>
      <c r="P456" s="14"/>
      <c r="Q456" s="14"/>
      <c r="R456" s="14"/>
      <c r="S456" s="14"/>
      <c r="T456" s="14"/>
    </row>
    <row r="457" spans="1:20" x14ac:dyDescent="0.2">
      <c r="A457" s="14"/>
      <c r="B457" s="14"/>
      <c r="C457" s="67"/>
      <c r="D457" s="67"/>
      <c r="E457" s="14"/>
      <c r="F457" s="14"/>
      <c r="G457" s="14"/>
      <c r="H457" s="14"/>
      <c r="I457" s="14"/>
      <c r="J457" s="14"/>
      <c r="K457" s="14"/>
      <c r="L457" s="14"/>
      <c r="M457" s="14"/>
      <c r="N457" s="14"/>
      <c r="O457" s="14"/>
      <c r="P457" s="14"/>
      <c r="Q457" s="14"/>
      <c r="R457" s="14"/>
      <c r="S457" s="14"/>
      <c r="T457" s="14"/>
    </row>
    <row r="458" spans="1:20" x14ac:dyDescent="0.2">
      <c r="A458" s="14"/>
      <c r="B458" s="14"/>
      <c r="C458" s="67"/>
      <c r="D458" s="67"/>
      <c r="E458" s="14"/>
      <c r="F458" s="14"/>
      <c r="G458" s="14"/>
      <c r="H458" s="14"/>
      <c r="I458" s="14"/>
      <c r="J458" s="14"/>
      <c r="K458" s="14"/>
      <c r="L458" s="14"/>
      <c r="M458" s="14"/>
      <c r="N458" s="14"/>
      <c r="O458" s="14"/>
      <c r="P458" s="14"/>
      <c r="Q458" s="14"/>
      <c r="R458" s="14"/>
      <c r="S458" s="14"/>
      <c r="T458" s="14"/>
    </row>
    <row r="459" spans="1:20" x14ac:dyDescent="0.2">
      <c r="A459" s="14"/>
      <c r="B459" s="14"/>
      <c r="C459" s="67"/>
      <c r="D459" s="67"/>
      <c r="E459" s="14"/>
      <c r="F459" s="14"/>
      <c r="G459" s="14"/>
      <c r="H459" s="14"/>
      <c r="I459" s="14"/>
      <c r="J459" s="14"/>
      <c r="K459" s="14"/>
      <c r="L459" s="14"/>
      <c r="M459" s="14"/>
      <c r="N459" s="14"/>
      <c r="O459" s="14"/>
      <c r="P459" s="14"/>
      <c r="Q459" s="14"/>
      <c r="R459" s="14"/>
      <c r="S459" s="14"/>
      <c r="T459" s="14"/>
    </row>
    <row r="460" spans="1:20" x14ac:dyDescent="0.2">
      <c r="A460" s="14"/>
      <c r="B460" s="14"/>
      <c r="C460" s="67"/>
      <c r="D460" s="67"/>
      <c r="E460" s="14"/>
      <c r="F460" s="14"/>
      <c r="G460" s="14"/>
      <c r="H460" s="14"/>
      <c r="I460" s="14"/>
      <c r="J460" s="14"/>
      <c r="K460" s="14"/>
      <c r="L460" s="14"/>
      <c r="M460" s="14"/>
      <c r="N460" s="14"/>
      <c r="O460" s="14"/>
      <c r="P460" s="14"/>
      <c r="Q460" s="14"/>
      <c r="R460" s="14"/>
      <c r="S460" s="14"/>
      <c r="T460" s="14"/>
    </row>
    <row r="461" spans="1:20" x14ac:dyDescent="0.2">
      <c r="A461" s="14"/>
      <c r="B461" s="14"/>
      <c r="C461" s="67"/>
      <c r="D461" s="67"/>
      <c r="E461" s="14"/>
      <c r="F461" s="14"/>
      <c r="G461" s="14"/>
      <c r="H461" s="14"/>
      <c r="I461" s="14"/>
      <c r="J461" s="14"/>
      <c r="K461" s="14"/>
      <c r="L461" s="14"/>
      <c r="M461" s="14"/>
      <c r="N461" s="14"/>
      <c r="O461" s="14"/>
      <c r="P461" s="14"/>
      <c r="Q461" s="14"/>
      <c r="R461" s="14"/>
      <c r="S461" s="14"/>
      <c r="T461" s="14"/>
    </row>
    <row r="462" spans="1:20" x14ac:dyDescent="0.2">
      <c r="A462" s="14"/>
      <c r="B462" s="14"/>
      <c r="C462" s="67"/>
      <c r="D462" s="67"/>
      <c r="E462" s="14"/>
      <c r="F462" s="14"/>
      <c r="G462" s="14"/>
      <c r="H462" s="14"/>
      <c r="I462" s="14"/>
      <c r="J462" s="14"/>
      <c r="K462" s="14"/>
      <c r="L462" s="14"/>
      <c r="M462" s="14"/>
      <c r="N462" s="14"/>
      <c r="O462" s="14"/>
      <c r="P462" s="14"/>
      <c r="Q462" s="14"/>
      <c r="R462" s="14"/>
      <c r="S462" s="14"/>
      <c r="T462" s="14"/>
    </row>
    <row r="463" spans="1:20" x14ac:dyDescent="0.2">
      <c r="A463" s="14"/>
      <c r="B463" s="14"/>
      <c r="C463" s="67"/>
      <c r="D463" s="67"/>
      <c r="E463" s="14"/>
      <c r="F463" s="14"/>
      <c r="G463" s="14"/>
      <c r="H463" s="14"/>
      <c r="I463" s="14"/>
      <c r="J463" s="14"/>
      <c r="K463" s="14"/>
      <c r="L463" s="14"/>
      <c r="M463" s="14"/>
      <c r="N463" s="14"/>
      <c r="O463" s="14"/>
      <c r="P463" s="14"/>
      <c r="Q463" s="14"/>
      <c r="R463" s="14"/>
      <c r="S463" s="14"/>
      <c r="T463" s="14"/>
    </row>
    <row r="464" spans="1:20" x14ac:dyDescent="0.2">
      <c r="A464" s="14"/>
      <c r="B464" s="14"/>
      <c r="C464" s="67"/>
      <c r="D464" s="67"/>
      <c r="E464" s="14"/>
      <c r="F464" s="14"/>
      <c r="G464" s="14"/>
      <c r="H464" s="14"/>
      <c r="I464" s="14"/>
      <c r="J464" s="14"/>
      <c r="K464" s="14"/>
      <c r="L464" s="14"/>
      <c r="M464" s="14"/>
      <c r="N464" s="14"/>
      <c r="O464" s="14"/>
      <c r="P464" s="14"/>
      <c r="Q464" s="14"/>
      <c r="R464" s="14"/>
      <c r="S464" s="14"/>
      <c r="T464" s="14"/>
    </row>
    <row r="465" spans="1:20" x14ac:dyDescent="0.2">
      <c r="A465" s="14"/>
      <c r="B465" s="14"/>
      <c r="C465" s="67"/>
      <c r="D465" s="67"/>
      <c r="E465" s="14"/>
      <c r="F465" s="14"/>
      <c r="G465" s="14"/>
      <c r="H465" s="14"/>
      <c r="I465" s="14"/>
      <c r="J465" s="14"/>
      <c r="K465" s="14"/>
      <c r="L465" s="14"/>
      <c r="M465" s="14"/>
      <c r="N465" s="14"/>
      <c r="O465" s="14"/>
      <c r="P465" s="14"/>
      <c r="Q465" s="14"/>
      <c r="R465" s="14"/>
      <c r="S465" s="14"/>
      <c r="T465" s="14"/>
    </row>
    <row r="466" spans="1:20" x14ac:dyDescent="0.2">
      <c r="A466" s="14"/>
      <c r="B466" s="14"/>
      <c r="C466" s="67"/>
      <c r="D466" s="67"/>
      <c r="E466" s="14"/>
      <c r="F466" s="14"/>
      <c r="G466" s="14"/>
      <c r="H466" s="14"/>
      <c r="I466" s="14"/>
      <c r="J466" s="14"/>
      <c r="K466" s="14"/>
      <c r="L466" s="14"/>
      <c r="M466" s="14"/>
      <c r="N466" s="14"/>
      <c r="O466" s="14"/>
      <c r="P466" s="14"/>
      <c r="Q466" s="14"/>
      <c r="R466" s="14"/>
      <c r="S466" s="14"/>
      <c r="T466" s="14"/>
    </row>
    <row r="467" spans="1:20" x14ac:dyDescent="0.2">
      <c r="A467" s="14"/>
      <c r="B467" s="14"/>
      <c r="C467" s="67"/>
      <c r="D467" s="67"/>
      <c r="E467" s="14"/>
      <c r="F467" s="14"/>
      <c r="G467" s="14"/>
      <c r="H467" s="14"/>
      <c r="I467" s="14"/>
      <c r="J467" s="14"/>
      <c r="K467" s="14"/>
      <c r="L467" s="14"/>
      <c r="M467" s="14"/>
      <c r="N467" s="14"/>
      <c r="O467" s="14"/>
      <c r="P467" s="14"/>
      <c r="Q467" s="14"/>
      <c r="R467" s="14"/>
      <c r="S467" s="14"/>
      <c r="T467" s="14"/>
    </row>
    <row r="468" spans="1:20" x14ac:dyDescent="0.2">
      <c r="A468" s="14"/>
      <c r="B468" s="14"/>
      <c r="C468" s="67"/>
      <c r="D468" s="67"/>
      <c r="E468" s="14"/>
      <c r="F468" s="14"/>
      <c r="G468" s="14"/>
      <c r="H468" s="14"/>
      <c r="I468" s="14"/>
      <c r="J468" s="14"/>
      <c r="K468" s="14"/>
      <c r="L468" s="14"/>
      <c r="M468" s="14"/>
      <c r="N468" s="14"/>
      <c r="O468" s="14"/>
      <c r="P468" s="14"/>
      <c r="Q468" s="14"/>
      <c r="R468" s="14"/>
      <c r="S468" s="14"/>
      <c r="T468" s="14"/>
    </row>
    <row r="469" spans="1:20" x14ac:dyDescent="0.2">
      <c r="A469" s="14"/>
      <c r="B469" s="14"/>
      <c r="C469" s="67"/>
      <c r="D469" s="67"/>
      <c r="E469" s="14"/>
      <c r="F469" s="14"/>
      <c r="G469" s="14"/>
      <c r="H469" s="14"/>
      <c r="I469" s="14"/>
      <c r="J469" s="14"/>
      <c r="K469" s="14"/>
      <c r="L469" s="14"/>
      <c r="M469" s="14"/>
      <c r="N469" s="14"/>
      <c r="O469" s="14"/>
      <c r="P469" s="14"/>
      <c r="Q469" s="14"/>
      <c r="R469" s="14"/>
      <c r="S469" s="14"/>
      <c r="T469" s="14"/>
    </row>
    <row r="470" spans="1:20" x14ac:dyDescent="0.2">
      <c r="A470" s="14"/>
      <c r="B470" s="14"/>
      <c r="C470" s="67"/>
      <c r="D470" s="67"/>
      <c r="E470" s="14"/>
      <c r="F470" s="14"/>
      <c r="G470" s="14"/>
      <c r="H470" s="14"/>
      <c r="I470" s="14"/>
      <c r="J470" s="14"/>
      <c r="K470" s="14"/>
      <c r="L470" s="14"/>
      <c r="M470" s="14"/>
      <c r="N470" s="14"/>
      <c r="O470" s="14"/>
      <c r="P470" s="14"/>
      <c r="Q470" s="14"/>
      <c r="R470" s="14"/>
      <c r="S470" s="14"/>
      <c r="T470" s="14"/>
    </row>
    <row r="471" spans="1:20" x14ac:dyDescent="0.2">
      <c r="A471" s="14"/>
      <c r="B471" s="14"/>
      <c r="C471" s="67"/>
      <c r="D471" s="67"/>
      <c r="E471" s="14"/>
      <c r="F471" s="14"/>
      <c r="G471" s="14"/>
      <c r="H471" s="14"/>
      <c r="I471" s="14"/>
      <c r="J471" s="14"/>
      <c r="K471" s="14"/>
      <c r="L471" s="14"/>
      <c r="M471" s="14"/>
      <c r="N471" s="14"/>
      <c r="O471" s="14"/>
      <c r="P471" s="14"/>
      <c r="Q471" s="14"/>
      <c r="R471" s="14"/>
      <c r="S471" s="14"/>
      <c r="T471" s="14"/>
    </row>
    <row r="472" spans="1:20" x14ac:dyDescent="0.2">
      <c r="A472" s="14"/>
      <c r="B472" s="14"/>
      <c r="C472" s="67"/>
      <c r="D472" s="67"/>
      <c r="E472" s="14"/>
      <c r="F472" s="14"/>
      <c r="G472" s="14"/>
      <c r="H472" s="14"/>
      <c r="I472" s="14"/>
      <c r="J472" s="14"/>
      <c r="K472" s="14"/>
      <c r="L472" s="14"/>
      <c r="M472" s="14"/>
      <c r="N472" s="14"/>
      <c r="O472" s="14"/>
      <c r="P472" s="14"/>
      <c r="Q472" s="14"/>
      <c r="R472" s="14"/>
      <c r="S472" s="14"/>
      <c r="T472" s="14"/>
    </row>
    <row r="473" spans="1:20" x14ac:dyDescent="0.2">
      <c r="A473" s="14"/>
      <c r="B473" s="14"/>
      <c r="C473" s="67"/>
      <c r="D473" s="67"/>
      <c r="E473" s="14"/>
      <c r="F473" s="14"/>
      <c r="G473" s="14"/>
      <c r="H473" s="14"/>
      <c r="I473" s="14"/>
      <c r="J473" s="14"/>
      <c r="K473" s="14"/>
      <c r="L473" s="14"/>
      <c r="M473" s="14"/>
      <c r="N473" s="14"/>
      <c r="O473" s="14"/>
      <c r="P473" s="14"/>
      <c r="Q473" s="14"/>
      <c r="R473" s="14"/>
      <c r="S473" s="14"/>
      <c r="T473" s="14"/>
    </row>
    <row r="474" spans="1:20" x14ac:dyDescent="0.2">
      <c r="A474" s="14"/>
      <c r="B474" s="14"/>
      <c r="C474" s="67"/>
      <c r="D474" s="67"/>
      <c r="E474" s="14"/>
      <c r="F474" s="14"/>
      <c r="G474" s="14"/>
      <c r="H474" s="14"/>
      <c r="I474" s="14"/>
      <c r="J474" s="14"/>
      <c r="K474" s="14"/>
      <c r="L474" s="14"/>
      <c r="M474" s="14"/>
      <c r="N474" s="14"/>
      <c r="O474" s="14"/>
      <c r="P474" s="14"/>
      <c r="Q474" s="14"/>
      <c r="R474" s="14"/>
      <c r="S474" s="14"/>
      <c r="T474" s="14"/>
    </row>
    <row r="475" spans="1:20" x14ac:dyDescent="0.2">
      <c r="A475" s="14"/>
      <c r="B475" s="14"/>
      <c r="C475" s="67"/>
      <c r="D475" s="67"/>
      <c r="E475" s="14"/>
      <c r="F475" s="14"/>
      <c r="G475" s="14"/>
      <c r="H475" s="14"/>
      <c r="I475" s="14"/>
      <c r="J475" s="14"/>
      <c r="K475" s="14"/>
      <c r="L475" s="14"/>
      <c r="M475" s="14"/>
      <c r="N475" s="14"/>
      <c r="O475" s="14"/>
      <c r="P475" s="14"/>
      <c r="Q475" s="14"/>
      <c r="R475" s="14"/>
      <c r="S475" s="14"/>
      <c r="T475" s="14"/>
    </row>
    <row r="476" spans="1:20" x14ac:dyDescent="0.2">
      <c r="A476" s="14"/>
      <c r="B476" s="14"/>
      <c r="C476" s="67"/>
      <c r="D476" s="67"/>
      <c r="E476" s="14"/>
      <c r="F476" s="14"/>
      <c r="G476" s="14"/>
      <c r="H476" s="14"/>
      <c r="I476" s="14"/>
      <c r="J476" s="14"/>
      <c r="K476" s="14"/>
      <c r="L476" s="14"/>
      <c r="M476" s="14"/>
      <c r="N476" s="14"/>
      <c r="O476" s="14"/>
      <c r="P476" s="14"/>
      <c r="Q476" s="14"/>
      <c r="R476" s="14"/>
      <c r="S476" s="14"/>
      <c r="T476" s="14"/>
    </row>
    <row r="477" spans="1:20" x14ac:dyDescent="0.2">
      <c r="A477" s="14"/>
      <c r="B477" s="14"/>
      <c r="C477" s="67"/>
      <c r="D477" s="67"/>
      <c r="E477" s="14"/>
      <c r="F477" s="14"/>
      <c r="G477" s="14"/>
      <c r="H477" s="14"/>
      <c r="I477" s="14"/>
      <c r="J477" s="14"/>
      <c r="K477" s="14"/>
      <c r="L477" s="14"/>
      <c r="M477" s="14"/>
      <c r="N477" s="14"/>
      <c r="O477" s="14"/>
      <c r="P477" s="14"/>
      <c r="Q477" s="14"/>
      <c r="R477" s="14"/>
      <c r="S477" s="14"/>
      <c r="T477" s="14"/>
    </row>
    <row r="478" spans="1:20" x14ac:dyDescent="0.2">
      <c r="A478" s="14"/>
      <c r="B478" s="14"/>
      <c r="C478" s="67"/>
      <c r="D478" s="67"/>
      <c r="E478" s="14"/>
      <c r="F478" s="14"/>
      <c r="G478" s="14"/>
      <c r="H478" s="14"/>
      <c r="I478" s="14"/>
      <c r="J478" s="14"/>
      <c r="K478" s="14"/>
      <c r="L478" s="14"/>
      <c r="M478" s="14"/>
      <c r="N478" s="14"/>
      <c r="O478" s="14"/>
      <c r="P478" s="14"/>
      <c r="Q478" s="14"/>
      <c r="R478" s="14"/>
      <c r="S478" s="14"/>
      <c r="T478" s="14"/>
    </row>
    <row r="479" spans="1:20" x14ac:dyDescent="0.2">
      <c r="A479" s="14"/>
      <c r="B479" s="14"/>
      <c r="C479" s="67"/>
      <c r="D479" s="67"/>
      <c r="E479" s="14"/>
      <c r="F479" s="14"/>
      <c r="G479" s="14"/>
      <c r="H479" s="14"/>
      <c r="I479" s="14"/>
      <c r="J479" s="14"/>
      <c r="K479" s="14"/>
      <c r="L479" s="14"/>
      <c r="M479" s="14"/>
      <c r="N479" s="14"/>
      <c r="O479" s="14"/>
      <c r="P479" s="14"/>
      <c r="Q479" s="14"/>
      <c r="R479" s="14"/>
      <c r="S479" s="14"/>
      <c r="T479" s="14"/>
    </row>
    <row r="480" spans="1:20" x14ac:dyDescent="0.2">
      <c r="A480" s="14"/>
      <c r="B480" s="14"/>
      <c r="C480" s="67"/>
      <c r="D480" s="67"/>
      <c r="E480" s="14"/>
      <c r="F480" s="14"/>
      <c r="G480" s="14"/>
      <c r="H480" s="14"/>
      <c r="I480" s="14"/>
      <c r="J480" s="14"/>
      <c r="K480" s="14"/>
      <c r="L480" s="14"/>
      <c r="M480" s="14"/>
      <c r="N480" s="14"/>
      <c r="O480" s="14"/>
      <c r="P480" s="14"/>
      <c r="Q480" s="14"/>
      <c r="R480" s="14"/>
      <c r="S480" s="14"/>
      <c r="T480" s="14"/>
    </row>
    <row r="481" spans="1:20" x14ac:dyDescent="0.2">
      <c r="A481" s="14"/>
      <c r="B481" s="14"/>
      <c r="C481" s="67"/>
      <c r="D481" s="67"/>
      <c r="E481" s="14"/>
      <c r="F481" s="14"/>
      <c r="G481" s="14"/>
      <c r="H481" s="14"/>
      <c r="I481" s="14"/>
      <c r="J481" s="14"/>
      <c r="K481" s="14"/>
      <c r="L481" s="14"/>
      <c r="M481" s="14"/>
      <c r="N481" s="14"/>
      <c r="O481" s="14"/>
      <c r="P481" s="14"/>
      <c r="Q481" s="14"/>
      <c r="R481" s="14"/>
      <c r="S481" s="14"/>
      <c r="T481" s="14"/>
    </row>
    <row r="482" spans="1:20" x14ac:dyDescent="0.2">
      <c r="A482" s="14"/>
      <c r="B482" s="14"/>
      <c r="C482" s="67"/>
      <c r="D482" s="67"/>
      <c r="E482" s="14"/>
      <c r="F482" s="14"/>
      <c r="G482" s="14"/>
      <c r="H482" s="14"/>
      <c r="I482" s="14"/>
      <c r="J482" s="14"/>
      <c r="K482" s="14"/>
      <c r="L482" s="14"/>
      <c r="M482" s="14"/>
      <c r="N482" s="14"/>
      <c r="O482" s="14"/>
      <c r="P482" s="14"/>
      <c r="Q482" s="14"/>
      <c r="R482" s="14"/>
      <c r="S482" s="14"/>
      <c r="T482" s="14"/>
    </row>
    <row r="483" spans="1:20" x14ac:dyDescent="0.2">
      <c r="A483" s="14"/>
      <c r="B483" s="14"/>
      <c r="C483" s="67"/>
      <c r="D483" s="67"/>
      <c r="E483" s="14"/>
      <c r="F483" s="14"/>
      <c r="G483" s="14"/>
      <c r="H483" s="14"/>
      <c r="I483" s="14"/>
      <c r="J483" s="14"/>
      <c r="K483" s="14"/>
      <c r="L483" s="14"/>
      <c r="M483" s="14"/>
      <c r="N483" s="14"/>
      <c r="O483" s="14"/>
      <c r="P483" s="14"/>
      <c r="Q483" s="14"/>
      <c r="R483" s="14"/>
      <c r="S483" s="14"/>
      <c r="T483" s="14"/>
    </row>
    <row r="484" spans="1:20" x14ac:dyDescent="0.2">
      <c r="A484" s="14"/>
      <c r="B484" s="14"/>
      <c r="C484" s="67"/>
      <c r="D484" s="67"/>
      <c r="E484" s="14"/>
      <c r="F484" s="14"/>
      <c r="G484" s="14"/>
      <c r="H484" s="14"/>
      <c r="I484" s="14"/>
      <c r="J484" s="14"/>
      <c r="K484" s="14"/>
      <c r="L484" s="14"/>
      <c r="M484" s="14"/>
      <c r="N484" s="14"/>
      <c r="O484" s="14"/>
      <c r="P484" s="14"/>
      <c r="Q484" s="14"/>
      <c r="R484" s="14"/>
      <c r="S484" s="14"/>
      <c r="T484" s="14"/>
    </row>
    <row r="485" spans="1:20" x14ac:dyDescent="0.2">
      <c r="A485" s="14"/>
      <c r="B485" s="14"/>
      <c r="C485" s="67"/>
      <c r="D485" s="67"/>
      <c r="E485" s="14"/>
      <c r="F485" s="14"/>
      <c r="G485" s="14"/>
      <c r="H485" s="14"/>
      <c r="I485" s="14"/>
      <c r="J485" s="14"/>
      <c r="K485" s="14"/>
      <c r="L485" s="14"/>
      <c r="M485" s="14"/>
      <c r="N485" s="14"/>
      <c r="O485" s="14"/>
      <c r="P485" s="14"/>
      <c r="Q485" s="14"/>
      <c r="R485" s="14"/>
      <c r="S485" s="14"/>
      <c r="T485" s="14"/>
    </row>
    <row r="486" spans="1:20" x14ac:dyDescent="0.2">
      <c r="A486" s="14"/>
      <c r="B486" s="14"/>
      <c r="C486" s="67"/>
      <c r="D486" s="67"/>
      <c r="E486" s="14"/>
      <c r="F486" s="14"/>
      <c r="G486" s="14"/>
      <c r="H486" s="14"/>
      <c r="I486" s="14"/>
      <c r="J486" s="14"/>
      <c r="K486" s="14"/>
      <c r="L486" s="14"/>
      <c r="M486" s="14"/>
      <c r="N486" s="14"/>
      <c r="O486" s="14"/>
      <c r="P486" s="14"/>
      <c r="Q486" s="14"/>
      <c r="R486" s="14"/>
      <c r="S486" s="14"/>
      <c r="T486" s="14"/>
    </row>
    <row r="487" spans="1:20" x14ac:dyDescent="0.2">
      <c r="A487" s="14"/>
      <c r="B487" s="14"/>
      <c r="C487" s="67"/>
      <c r="D487" s="67"/>
      <c r="E487" s="14"/>
      <c r="F487" s="14"/>
      <c r="G487" s="14"/>
      <c r="H487" s="14"/>
      <c r="I487" s="14"/>
      <c r="J487" s="14"/>
      <c r="K487" s="14"/>
      <c r="L487" s="14"/>
      <c r="M487" s="14"/>
      <c r="N487" s="14"/>
      <c r="O487" s="14"/>
      <c r="P487" s="14"/>
      <c r="Q487" s="14"/>
      <c r="R487" s="14"/>
      <c r="S487" s="14"/>
      <c r="T487" s="14"/>
    </row>
    <row r="488" spans="1:20" x14ac:dyDescent="0.2">
      <c r="A488" s="14"/>
      <c r="B488" s="14"/>
      <c r="C488" s="67"/>
      <c r="D488" s="67"/>
      <c r="E488" s="14"/>
      <c r="F488" s="14"/>
      <c r="G488" s="14"/>
      <c r="H488" s="14"/>
      <c r="I488" s="14"/>
      <c r="J488" s="14"/>
      <c r="K488" s="14"/>
      <c r="L488" s="14"/>
      <c r="M488" s="14"/>
      <c r="N488" s="14"/>
      <c r="O488" s="14"/>
      <c r="P488" s="14"/>
      <c r="Q488" s="14"/>
      <c r="R488" s="14"/>
      <c r="S488" s="14"/>
      <c r="T488" s="14"/>
    </row>
    <row r="489" spans="1:20" x14ac:dyDescent="0.2">
      <c r="A489" s="14"/>
      <c r="B489" s="14"/>
      <c r="C489" s="67"/>
      <c r="D489" s="67"/>
      <c r="E489" s="14"/>
      <c r="F489" s="14"/>
      <c r="G489" s="14"/>
      <c r="H489" s="14"/>
      <c r="I489" s="14"/>
      <c r="J489" s="14"/>
      <c r="K489" s="14"/>
      <c r="L489" s="14"/>
      <c r="M489" s="14"/>
      <c r="N489" s="14"/>
      <c r="O489" s="14"/>
      <c r="P489" s="14"/>
      <c r="Q489" s="14"/>
      <c r="R489" s="14"/>
      <c r="S489" s="14"/>
      <c r="T489" s="14"/>
    </row>
    <row r="490" spans="1:20" x14ac:dyDescent="0.2">
      <c r="A490" s="14"/>
      <c r="B490" s="14"/>
      <c r="C490" s="67"/>
      <c r="D490" s="67"/>
      <c r="E490" s="14"/>
      <c r="F490" s="14"/>
      <c r="G490" s="14"/>
      <c r="H490" s="14"/>
      <c r="I490" s="14"/>
      <c r="J490" s="14"/>
      <c r="K490" s="14"/>
      <c r="L490" s="14"/>
      <c r="M490" s="14"/>
      <c r="N490" s="14"/>
      <c r="O490" s="14"/>
      <c r="P490" s="14"/>
      <c r="Q490" s="14"/>
      <c r="R490" s="14"/>
      <c r="S490" s="14"/>
      <c r="T490" s="14"/>
    </row>
    <row r="491" spans="1:20" x14ac:dyDescent="0.2">
      <c r="A491" s="14"/>
      <c r="B491" s="14"/>
      <c r="C491" s="67"/>
      <c r="D491" s="67"/>
      <c r="E491" s="14"/>
      <c r="F491" s="14"/>
      <c r="G491" s="14"/>
      <c r="H491" s="14"/>
      <c r="I491" s="14"/>
      <c r="J491" s="14"/>
      <c r="K491" s="14"/>
      <c r="L491" s="14"/>
      <c r="M491" s="14"/>
      <c r="N491" s="14"/>
      <c r="O491" s="14"/>
      <c r="P491" s="14"/>
      <c r="Q491" s="14"/>
      <c r="R491" s="14"/>
      <c r="S491" s="14"/>
      <c r="T491" s="14"/>
    </row>
    <row r="492" spans="1:20" x14ac:dyDescent="0.2">
      <c r="A492" s="14"/>
      <c r="B492" s="14"/>
      <c r="C492" s="67"/>
      <c r="D492" s="67"/>
      <c r="E492" s="14"/>
      <c r="F492" s="14"/>
      <c r="G492" s="14"/>
      <c r="H492" s="14"/>
      <c r="I492" s="14"/>
      <c r="J492" s="14"/>
      <c r="K492" s="14"/>
      <c r="L492" s="14"/>
      <c r="M492" s="14"/>
      <c r="N492" s="14"/>
      <c r="O492" s="14"/>
      <c r="P492" s="14"/>
      <c r="Q492" s="14"/>
      <c r="R492" s="14"/>
      <c r="S492" s="14"/>
      <c r="T492" s="14"/>
    </row>
    <row r="493" spans="1:20" x14ac:dyDescent="0.2">
      <c r="A493" s="14"/>
      <c r="B493" s="14"/>
      <c r="C493" s="67"/>
      <c r="D493" s="67"/>
      <c r="E493" s="14"/>
      <c r="F493" s="14"/>
      <c r="G493" s="14"/>
      <c r="H493" s="14"/>
      <c r="I493" s="14"/>
      <c r="J493" s="14"/>
      <c r="K493" s="14"/>
      <c r="L493" s="14"/>
      <c r="M493" s="14"/>
      <c r="N493" s="14"/>
      <c r="O493" s="14"/>
      <c r="P493" s="14"/>
      <c r="Q493" s="14"/>
      <c r="R493" s="14"/>
      <c r="S493" s="14"/>
      <c r="T493" s="14"/>
    </row>
    <row r="494" spans="1:20" x14ac:dyDescent="0.2">
      <c r="A494" s="14"/>
      <c r="B494" s="14"/>
      <c r="C494" s="67"/>
      <c r="D494" s="67"/>
      <c r="E494" s="14"/>
      <c r="F494" s="14"/>
      <c r="G494" s="14"/>
      <c r="H494" s="14"/>
      <c r="I494" s="14"/>
      <c r="J494" s="14"/>
      <c r="K494" s="14"/>
      <c r="L494" s="14"/>
      <c r="M494" s="14"/>
      <c r="N494" s="14"/>
      <c r="O494" s="14"/>
      <c r="P494" s="14"/>
      <c r="Q494" s="14"/>
      <c r="R494" s="14"/>
      <c r="S494" s="14"/>
      <c r="T494" s="14"/>
    </row>
    <row r="495" spans="1:20" x14ac:dyDescent="0.2">
      <c r="A495" s="14"/>
      <c r="B495" s="14"/>
      <c r="C495" s="67"/>
      <c r="D495" s="67"/>
      <c r="E495" s="14"/>
      <c r="F495" s="14"/>
      <c r="G495" s="14"/>
      <c r="H495" s="14"/>
      <c r="I495" s="14"/>
      <c r="J495" s="14"/>
      <c r="K495" s="14"/>
      <c r="L495" s="14"/>
      <c r="M495" s="14"/>
      <c r="N495" s="14"/>
      <c r="O495" s="14"/>
      <c r="P495" s="14"/>
      <c r="Q495" s="14"/>
      <c r="R495" s="14"/>
      <c r="S495" s="14"/>
      <c r="T495" s="14"/>
    </row>
    <row r="496" spans="1:20" x14ac:dyDescent="0.2">
      <c r="A496" s="14"/>
      <c r="B496" s="14"/>
      <c r="C496" s="67"/>
      <c r="D496" s="67"/>
      <c r="E496" s="14"/>
      <c r="F496" s="14"/>
      <c r="G496" s="14"/>
      <c r="H496" s="14"/>
      <c r="I496" s="14"/>
      <c r="J496" s="14"/>
      <c r="K496" s="14"/>
      <c r="L496" s="14"/>
      <c r="M496" s="14"/>
      <c r="N496" s="14"/>
      <c r="O496" s="14"/>
      <c r="P496" s="14"/>
      <c r="Q496" s="14"/>
      <c r="R496" s="14"/>
      <c r="S496" s="14"/>
      <c r="T496" s="14"/>
    </row>
    <row r="497" spans="1:20" x14ac:dyDescent="0.2">
      <c r="A497" s="14"/>
      <c r="B497" s="14"/>
      <c r="C497" s="67"/>
      <c r="D497" s="67"/>
      <c r="E497" s="14"/>
      <c r="F497" s="14"/>
      <c r="G497" s="14"/>
      <c r="H497" s="14"/>
      <c r="I497" s="14"/>
      <c r="J497" s="14"/>
      <c r="K497" s="14"/>
      <c r="L497" s="14"/>
      <c r="M497" s="14"/>
      <c r="N497" s="14"/>
      <c r="O497" s="14"/>
      <c r="P497" s="14"/>
      <c r="Q497" s="14"/>
      <c r="R497" s="14"/>
      <c r="S497" s="14"/>
      <c r="T497" s="14"/>
    </row>
    <row r="498" spans="1:20" x14ac:dyDescent="0.2">
      <c r="A498" s="14"/>
      <c r="B498" s="14"/>
      <c r="C498" s="67"/>
      <c r="D498" s="67"/>
      <c r="E498" s="14"/>
      <c r="F498" s="14"/>
      <c r="G498" s="14"/>
      <c r="H498" s="14"/>
      <c r="I498" s="14"/>
      <c r="J498" s="14"/>
      <c r="K498" s="14"/>
      <c r="L498" s="14"/>
      <c r="M498" s="14"/>
      <c r="N498" s="14"/>
      <c r="O498" s="14"/>
      <c r="P498" s="14"/>
      <c r="Q498" s="14"/>
      <c r="R498" s="14"/>
      <c r="S498" s="14"/>
      <c r="T498" s="14"/>
    </row>
    <row r="499" spans="1:20" x14ac:dyDescent="0.2">
      <c r="A499" s="14"/>
      <c r="B499" s="14"/>
      <c r="C499" s="67"/>
      <c r="D499" s="67"/>
      <c r="E499" s="14"/>
      <c r="F499" s="14"/>
      <c r="G499" s="14"/>
      <c r="H499" s="14"/>
      <c r="I499" s="14"/>
      <c r="J499" s="14"/>
      <c r="K499" s="14"/>
      <c r="L499" s="14"/>
      <c r="M499" s="14"/>
      <c r="N499" s="14"/>
      <c r="O499" s="14"/>
      <c r="P499" s="14"/>
      <c r="Q499" s="14"/>
      <c r="R499" s="14"/>
      <c r="S499" s="14"/>
      <c r="T499" s="14"/>
    </row>
    <row r="500" spans="1:20" x14ac:dyDescent="0.2">
      <c r="A500" s="14"/>
      <c r="B500" s="14"/>
      <c r="C500" s="67"/>
      <c r="D500" s="67"/>
      <c r="E500" s="14"/>
      <c r="F500" s="14"/>
      <c r="G500" s="14"/>
      <c r="H500" s="14"/>
      <c r="I500" s="14"/>
      <c r="J500" s="14"/>
      <c r="K500" s="14"/>
      <c r="L500" s="14"/>
      <c r="M500" s="14"/>
      <c r="N500" s="14"/>
      <c r="O500" s="14"/>
      <c r="P500" s="14"/>
      <c r="Q500" s="14"/>
      <c r="R500" s="14"/>
      <c r="S500" s="14"/>
      <c r="T500" s="14"/>
    </row>
    <row r="501" spans="1:20" x14ac:dyDescent="0.2">
      <c r="A501" s="14"/>
      <c r="B501" s="14"/>
      <c r="C501" s="67"/>
      <c r="D501" s="67"/>
      <c r="E501" s="14"/>
      <c r="F501" s="14"/>
      <c r="G501" s="14"/>
      <c r="H501" s="14"/>
      <c r="I501" s="14"/>
      <c r="J501" s="14"/>
      <c r="K501" s="14"/>
      <c r="L501" s="14"/>
      <c r="M501" s="14"/>
      <c r="N501" s="14"/>
      <c r="O501" s="14"/>
      <c r="P501" s="14"/>
      <c r="Q501" s="14"/>
      <c r="R501" s="14"/>
      <c r="S501" s="14"/>
      <c r="T501" s="14"/>
    </row>
    <row r="502" spans="1:20" x14ac:dyDescent="0.2">
      <c r="A502" s="14"/>
      <c r="B502" s="14"/>
      <c r="C502" s="67"/>
      <c r="D502" s="67"/>
      <c r="E502" s="14"/>
      <c r="F502" s="14"/>
      <c r="G502" s="14"/>
      <c r="H502" s="14"/>
      <c r="I502" s="14"/>
      <c r="J502" s="14"/>
      <c r="K502" s="14"/>
      <c r="L502" s="14"/>
      <c r="M502" s="14"/>
      <c r="N502" s="14"/>
      <c r="O502" s="14"/>
      <c r="P502" s="14"/>
      <c r="Q502" s="14"/>
      <c r="R502" s="14"/>
      <c r="S502" s="14"/>
      <c r="T502" s="14"/>
    </row>
    <row r="503" spans="1:20" x14ac:dyDescent="0.2">
      <c r="A503" s="14"/>
      <c r="B503" s="14"/>
      <c r="C503" s="67"/>
      <c r="D503" s="67"/>
      <c r="E503" s="14"/>
      <c r="F503" s="14"/>
      <c r="G503" s="14"/>
      <c r="H503" s="14"/>
      <c r="I503" s="14"/>
      <c r="J503" s="14"/>
      <c r="K503" s="14"/>
      <c r="L503" s="14"/>
      <c r="M503" s="14"/>
      <c r="N503" s="14"/>
      <c r="O503" s="14"/>
      <c r="P503" s="14"/>
      <c r="Q503" s="14"/>
      <c r="R503" s="14"/>
      <c r="S503" s="14"/>
      <c r="T503" s="14"/>
    </row>
    <row r="504" spans="1:20" x14ac:dyDescent="0.2">
      <c r="A504" s="14"/>
      <c r="B504" s="14"/>
      <c r="C504" s="67"/>
      <c r="D504" s="67"/>
      <c r="E504" s="14"/>
      <c r="F504" s="14"/>
      <c r="G504" s="14"/>
      <c r="H504" s="14"/>
      <c r="I504" s="14"/>
      <c r="J504" s="14"/>
      <c r="K504" s="14"/>
      <c r="L504" s="14"/>
      <c r="M504" s="14"/>
      <c r="N504" s="14"/>
      <c r="O504" s="14"/>
      <c r="P504" s="14"/>
      <c r="Q504" s="14"/>
      <c r="R504" s="14"/>
      <c r="S504" s="14"/>
      <c r="T504" s="14"/>
    </row>
    <row r="505" spans="1:20" x14ac:dyDescent="0.2">
      <c r="A505" s="14"/>
      <c r="B505" s="14"/>
      <c r="C505" s="67"/>
      <c r="D505" s="67"/>
      <c r="E505" s="14"/>
      <c r="F505" s="14"/>
      <c r="G505" s="14"/>
      <c r="H505" s="14"/>
      <c r="I505" s="14"/>
      <c r="J505" s="14"/>
      <c r="K505" s="14"/>
      <c r="L505" s="14"/>
      <c r="M505" s="14"/>
      <c r="N505" s="14"/>
      <c r="O505" s="14"/>
      <c r="P505" s="14"/>
      <c r="Q505" s="14"/>
      <c r="R505" s="14"/>
      <c r="S505" s="14"/>
      <c r="T505" s="14"/>
    </row>
    <row r="506" spans="1:20" x14ac:dyDescent="0.2">
      <c r="A506" s="14"/>
      <c r="B506" s="14"/>
      <c r="C506" s="67"/>
      <c r="D506" s="67"/>
      <c r="E506" s="14"/>
      <c r="F506" s="14"/>
      <c r="G506" s="14"/>
      <c r="H506" s="14"/>
      <c r="I506" s="14"/>
      <c r="J506" s="14"/>
      <c r="K506" s="14"/>
      <c r="L506" s="14"/>
      <c r="M506" s="14"/>
      <c r="N506" s="14"/>
      <c r="O506" s="14"/>
      <c r="P506" s="14"/>
      <c r="Q506" s="14"/>
      <c r="R506" s="14"/>
      <c r="S506" s="14"/>
      <c r="T506" s="14"/>
    </row>
    <row r="507" spans="1:20" x14ac:dyDescent="0.2">
      <c r="A507" s="14"/>
      <c r="B507" s="14"/>
      <c r="C507" s="67"/>
      <c r="D507" s="67"/>
      <c r="E507" s="14"/>
      <c r="F507" s="14"/>
      <c r="G507" s="14"/>
      <c r="H507" s="14"/>
      <c r="I507" s="14"/>
      <c r="J507" s="14"/>
      <c r="K507" s="14"/>
      <c r="L507" s="14"/>
      <c r="M507" s="14"/>
      <c r="N507" s="14"/>
      <c r="O507" s="14"/>
      <c r="P507" s="14"/>
      <c r="Q507" s="14"/>
      <c r="R507" s="14"/>
      <c r="S507" s="14"/>
      <c r="T507" s="14"/>
    </row>
    <row r="508" spans="1:20" x14ac:dyDescent="0.2">
      <c r="A508" s="14"/>
      <c r="B508" s="14"/>
      <c r="C508" s="67"/>
      <c r="D508" s="67"/>
      <c r="E508" s="14"/>
      <c r="F508" s="14"/>
      <c r="G508" s="14"/>
      <c r="H508" s="14"/>
      <c r="I508" s="14"/>
      <c r="J508" s="14"/>
      <c r="K508" s="14"/>
      <c r="L508" s="14"/>
      <c r="M508" s="14"/>
      <c r="N508" s="14"/>
      <c r="O508" s="14"/>
      <c r="P508" s="14"/>
      <c r="Q508" s="14"/>
      <c r="R508" s="14"/>
      <c r="S508" s="14"/>
      <c r="T508" s="14"/>
    </row>
    <row r="509" spans="1:20" x14ac:dyDescent="0.2">
      <c r="A509" s="14"/>
      <c r="B509" s="14"/>
      <c r="C509" s="67"/>
      <c r="D509" s="67"/>
      <c r="E509" s="14"/>
      <c r="F509" s="14"/>
      <c r="G509" s="14"/>
      <c r="H509" s="14"/>
      <c r="I509" s="14"/>
      <c r="J509" s="14"/>
      <c r="K509" s="14"/>
      <c r="L509" s="14"/>
      <c r="M509" s="14"/>
      <c r="N509" s="14"/>
      <c r="O509" s="14"/>
      <c r="P509" s="14"/>
      <c r="Q509" s="14"/>
      <c r="R509" s="14"/>
      <c r="S509" s="14"/>
      <c r="T509" s="14"/>
    </row>
    <row r="510" spans="1:20" x14ac:dyDescent="0.2">
      <c r="A510" s="14"/>
      <c r="B510" s="14"/>
      <c r="C510" s="67"/>
      <c r="D510" s="67"/>
      <c r="E510" s="14"/>
      <c r="F510" s="14"/>
      <c r="G510" s="14"/>
      <c r="H510" s="14"/>
      <c r="I510" s="14"/>
      <c r="J510" s="14"/>
      <c r="K510" s="14"/>
      <c r="L510" s="14"/>
      <c r="M510" s="14"/>
      <c r="N510" s="14"/>
      <c r="O510" s="14"/>
      <c r="P510" s="14"/>
      <c r="Q510" s="14"/>
      <c r="R510" s="14"/>
      <c r="S510" s="14"/>
      <c r="T510" s="14"/>
    </row>
    <row r="511" spans="1:20" x14ac:dyDescent="0.2">
      <c r="A511" s="14"/>
      <c r="B511" s="14"/>
      <c r="C511" s="67"/>
      <c r="D511" s="67"/>
      <c r="E511" s="14"/>
      <c r="F511" s="14"/>
      <c r="G511" s="14"/>
      <c r="H511" s="14"/>
      <c r="I511" s="14"/>
      <c r="J511" s="14"/>
      <c r="K511" s="14"/>
      <c r="L511" s="14"/>
      <c r="M511" s="14"/>
      <c r="N511" s="14"/>
      <c r="O511" s="14"/>
      <c r="P511" s="14"/>
      <c r="Q511" s="14"/>
      <c r="R511" s="14"/>
      <c r="S511" s="14"/>
      <c r="T511" s="14"/>
    </row>
    <row r="512" spans="1:20" x14ac:dyDescent="0.2">
      <c r="A512" s="14"/>
      <c r="B512" s="14"/>
      <c r="C512" s="67"/>
      <c r="D512" s="67"/>
      <c r="E512" s="14"/>
      <c r="F512" s="14"/>
      <c r="G512" s="14"/>
      <c r="H512" s="14"/>
      <c r="I512" s="14"/>
      <c r="J512" s="14"/>
      <c r="K512" s="14"/>
      <c r="L512" s="14"/>
      <c r="M512" s="14"/>
      <c r="N512" s="14"/>
      <c r="O512" s="14"/>
      <c r="P512" s="14"/>
      <c r="Q512" s="14"/>
      <c r="R512" s="14"/>
      <c r="S512" s="14"/>
      <c r="T512" s="14"/>
    </row>
    <row r="513" spans="1:20" x14ac:dyDescent="0.2">
      <c r="A513" s="14"/>
      <c r="B513" s="14"/>
      <c r="C513" s="67"/>
      <c r="D513" s="67"/>
      <c r="E513" s="14"/>
      <c r="F513" s="14"/>
      <c r="G513" s="14"/>
      <c r="H513" s="14"/>
      <c r="I513" s="14"/>
      <c r="J513" s="14"/>
      <c r="K513" s="14"/>
      <c r="L513" s="14"/>
      <c r="M513" s="14"/>
      <c r="N513" s="14"/>
      <c r="O513" s="14"/>
      <c r="P513" s="14"/>
      <c r="Q513" s="14"/>
      <c r="R513" s="14"/>
      <c r="S513" s="14"/>
      <c r="T513" s="14"/>
    </row>
    <row r="514" spans="1:20" x14ac:dyDescent="0.2">
      <c r="A514" s="14"/>
      <c r="B514" s="14"/>
      <c r="C514" s="67"/>
      <c r="D514" s="67"/>
      <c r="E514" s="14"/>
      <c r="F514" s="14"/>
      <c r="G514" s="14"/>
      <c r="H514" s="14"/>
      <c r="I514" s="14"/>
      <c r="J514" s="14"/>
      <c r="K514" s="14"/>
      <c r="L514" s="14"/>
      <c r="M514" s="14"/>
      <c r="N514" s="14"/>
      <c r="O514" s="14"/>
      <c r="P514" s="14"/>
      <c r="Q514" s="14"/>
      <c r="R514" s="14"/>
      <c r="S514" s="14"/>
      <c r="T514" s="14"/>
    </row>
    <row r="515" spans="1:20" x14ac:dyDescent="0.2">
      <c r="A515" s="14"/>
      <c r="B515" s="14"/>
      <c r="C515" s="67"/>
      <c r="D515" s="67"/>
      <c r="E515" s="14"/>
      <c r="F515" s="14"/>
      <c r="G515" s="14"/>
      <c r="H515" s="14"/>
      <c r="I515" s="14"/>
      <c r="J515" s="14"/>
      <c r="K515" s="14"/>
      <c r="L515" s="14"/>
      <c r="M515" s="14"/>
      <c r="N515" s="14"/>
      <c r="O515" s="14"/>
      <c r="P515" s="14"/>
      <c r="Q515" s="14"/>
      <c r="R515" s="14"/>
      <c r="S515" s="14"/>
      <c r="T515" s="14"/>
    </row>
    <row r="516" spans="1:20" x14ac:dyDescent="0.2">
      <c r="A516" s="14"/>
      <c r="B516" s="14"/>
      <c r="C516" s="67"/>
      <c r="D516" s="67"/>
      <c r="E516" s="14"/>
      <c r="F516" s="14"/>
      <c r="G516" s="14"/>
      <c r="H516" s="14"/>
      <c r="I516" s="14"/>
      <c r="J516" s="14"/>
      <c r="K516" s="14"/>
      <c r="L516" s="14"/>
      <c r="M516" s="14"/>
      <c r="N516" s="14"/>
      <c r="O516" s="14"/>
      <c r="P516" s="14"/>
      <c r="Q516" s="14"/>
      <c r="R516" s="14"/>
      <c r="S516" s="14"/>
      <c r="T516" s="14"/>
    </row>
    <row r="517" spans="1:20" x14ac:dyDescent="0.2">
      <c r="A517" s="14"/>
      <c r="B517" s="14"/>
      <c r="C517" s="67"/>
      <c r="D517" s="67"/>
      <c r="E517" s="14"/>
      <c r="F517" s="14"/>
      <c r="G517" s="14"/>
      <c r="H517" s="14"/>
      <c r="I517" s="14"/>
      <c r="J517" s="14"/>
      <c r="K517" s="14"/>
      <c r="L517" s="14"/>
      <c r="M517" s="14"/>
      <c r="N517" s="14"/>
      <c r="O517" s="14"/>
      <c r="P517" s="14"/>
      <c r="Q517" s="14"/>
      <c r="R517" s="14"/>
      <c r="S517" s="14"/>
      <c r="T517" s="14"/>
    </row>
    <row r="518" spans="1:20" x14ac:dyDescent="0.2">
      <c r="A518" s="14"/>
      <c r="B518" s="14"/>
      <c r="C518" s="67"/>
      <c r="D518" s="67"/>
      <c r="E518" s="14"/>
      <c r="F518" s="14"/>
      <c r="G518" s="14"/>
      <c r="H518" s="14"/>
      <c r="I518" s="14"/>
      <c r="J518" s="14"/>
      <c r="K518" s="14"/>
      <c r="L518" s="14"/>
      <c r="M518" s="14"/>
      <c r="N518" s="14"/>
      <c r="O518" s="14"/>
      <c r="P518" s="14"/>
      <c r="Q518" s="14"/>
      <c r="R518" s="14"/>
      <c r="S518" s="14"/>
      <c r="T518" s="14"/>
    </row>
    <row r="519" spans="1:20" x14ac:dyDescent="0.2">
      <c r="A519" s="14"/>
      <c r="B519" s="14"/>
      <c r="C519" s="67"/>
      <c r="D519" s="67"/>
      <c r="E519" s="14"/>
      <c r="F519" s="14"/>
      <c r="G519" s="14"/>
      <c r="H519" s="14"/>
      <c r="I519" s="14"/>
      <c r="J519" s="14"/>
      <c r="K519" s="14"/>
      <c r="L519" s="14"/>
      <c r="M519" s="14"/>
      <c r="N519" s="14"/>
      <c r="O519" s="14"/>
      <c r="P519" s="14"/>
      <c r="Q519" s="14"/>
      <c r="R519" s="14"/>
      <c r="S519" s="14"/>
      <c r="T519" s="14"/>
    </row>
    <row r="520" spans="1:20" x14ac:dyDescent="0.2">
      <c r="A520" s="14"/>
      <c r="B520" s="14"/>
      <c r="C520" s="67"/>
      <c r="D520" s="67"/>
      <c r="E520" s="14"/>
      <c r="F520" s="14"/>
      <c r="G520" s="14"/>
      <c r="H520" s="14"/>
      <c r="I520" s="14"/>
      <c r="J520" s="14"/>
      <c r="K520" s="14"/>
      <c r="L520" s="14"/>
      <c r="M520" s="14"/>
      <c r="N520" s="14"/>
      <c r="O520" s="14"/>
      <c r="P520" s="14"/>
      <c r="Q520" s="14"/>
      <c r="R520" s="14"/>
      <c r="S520" s="14"/>
      <c r="T520" s="14"/>
    </row>
    <row r="521" spans="1:20" x14ac:dyDescent="0.2">
      <c r="A521" s="14"/>
      <c r="B521" s="14"/>
      <c r="C521" s="67"/>
      <c r="D521" s="67"/>
      <c r="E521" s="14"/>
      <c r="F521" s="14"/>
      <c r="G521" s="14"/>
      <c r="H521" s="14"/>
      <c r="I521" s="14"/>
      <c r="J521" s="14"/>
      <c r="K521" s="14"/>
      <c r="L521" s="14"/>
      <c r="M521" s="14"/>
      <c r="N521" s="14"/>
      <c r="O521" s="14"/>
      <c r="P521" s="14"/>
      <c r="Q521" s="14"/>
      <c r="R521" s="14"/>
      <c r="S521" s="14"/>
      <c r="T521" s="14"/>
    </row>
    <row r="522" spans="1:20" x14ac:dyDescent="0.2">
      <c r="A522" s="14"/>
      <c r="B522" s="14"/>
      <c r="C522" s="67"/>
      <c r="D522" s="67"/>
      <c r="E522" s="14"/>
      <c r="F522" s="14"/>
      <c r="G522" s="14"/>
      <c r="H522" s="14"/>
      <c r="I522" s="14"/>
      <c r="J522" s="14"/>
      <c r="K522" s="14"/>
      <c r="L522" s="14"/>
      <c r="M522" s="14"/>
      <c r="N522" s="14"/>
      <c r="O522" s="14"/>
      <c r="P522" s="14"/>
      <c r="Q522" s="14"/>
      <c r="R522" s="14"/>
      <c r="S522" s="14"/>
      <c r="T522" s="14"/>
    </row>
    <row r="523" spans="1:20" x14ac:dyDescent="0.2">
      <c r="A523" s="14"/>
      <c r="B523" s="14"/>
      <c r="C523" s="67"/>
      <c r="D523" s="67"/>
      <c r="E523" s="14"/>
      <c r="F523" s="14"/>
      <c r="G523" s="14"/>
      <c r="H523" s="14"/>
      <c r="I523" s="14"/>
      <c r="J523" s="14"/>
      <c r="K523" s="14"/>
      <c r="L523" s="14"/>
      <c r="M523" s="14"/>
      <c r="N523" s="14"/>
      <c r="O523" s="14"/>
      <c r="P523" s="14"/>
      <c r="Q523" s="14"/>
      <c r="R523" s="14"/>
      <c r="S523" s="14"/>
      <c r="T523" s="14"/>
    </row>
    <row r="524" spans="1:20" x14ac:dyDescent="0.2">
      <c r="A524" s="14"/>
      <c r="B524" s="14"/>
      <c r="C524" s="67"/>
      <c r="D524" s="67"/>
      <c r="E524" s="14"/>
      <c r="F524" s="14"/>
      <c r="G524" s="14"/>
      <c r="H524" s="14"/>
      <c r="I524" s="14"/>
      <c r="J524" s="14"/>
      <c r="K524" s="14"/>
      <c r="L524" s="14"/>
      <c r="M524" s="14"/>
      <c r="N524" s="14"/>
      <c r="O524" s="14"/>
      <c r="P524" s="14"/>
      <c r="Q524" s="14"/>
      <c r="R524" s="14"/>
      <c r="S524" s="14"/>
      <c r="T524" s="14"/>
    </row>
    <row r="525" spans="1:20" x14ac:dyDescent="0.2">
      <c r="A525" s="14"/>
      <c r="B525" s="14"/>
      <c r="C525" s="67"/>
      <c r="D525" s="67"/>
      <c r="E525" s="14"/>
      <c r="F525" s="14"/>
      <c r="G525" s="14"/>
      <c r="H525" s="14"/>
      <c r="I525" s="14"/>
      <c r="J525" s="14"/>
      <c r="K525" s="14"/>
      <c r="L525" s="14"/>
      <c r="M525" s="14"/>
      <c r="N525" s="14"/>
      <c r="O525" s="14"/>
      <c r="P525" s="14"/>
      <c r="Q525" s="14"/>
      <c r="R525" s="14"/>
      <c r="S525" s="14"/>
      <c r="T525" s="14"/>
    </row>
    <row r="526" spans="1:20" x14ac:dyDescent="0.2">
      <c r="A526" s="14"/>
      <c r="B526" s="14"/>
      <c r="C526" s="67"/>
      <c r="D526" s="67"/>
      <c r="E526" s="14"/>
      <c r="F526" s="14"/>
      <c r="G526" s="14"/>
      <c r="H526" s="14"/>
      <c r="I526" s="14"/>
      <c r="J526" s="14"/>
      <c r="K526" s="14"/>
      <c r="L526" s="14"/>
      <c r="M526" s="14"/>
      <c r="N526" s="14"/>
      <c r="O526" s="14"/>
      <c r="P526" s="14"/>
      <c r="Q526" s="14"/>
      <c r="R526" s="14"/>
      <c r="S526" s="14"/>
      <c r="T526" s="14"/>
    </row>
    <row r="527" spans="1:20" x14ac:dyDescent="0.2">
      <c r="A527" s="14"/>
      <c r="B527" s="14"/>
      <c r="C527" s="67"/>
      <c r="D527" s="67"/>
      <c r="E527" s="14"/>
      <c r="F527" s="14"/>
      <c r="G527" s="14"/>
      <c r="H527" s="14"/>
      <c r="I527" s="14"/>
      <c r="J527" s="14"/>
      <c r="K527" s="14"/>
      <c r="L527" s="14"/>
      <c r="M527" s="14"/>
      <c r="N527" s="14"/>
      <c r="O527" s="14"/>
      <c r="P527" s="14"/>
      <c r="Q527" s="14"/>
      <c r="R527" s="14"/>
      <c r="S527" s="14"/>
      <c r="T527" s="14"/>
    </row>
    <row r="528" spans="1:20" x14ac:dyDescent="0.2">
      <c r="A528" s="14"/>
      <c r="B528" s="14"/>
      <c r="C528" s="67"/>
      <c r="D528" s="67"/>
      <c r="E528" s="14"/>
      <c r="F528" s="14"/>
      <c r="G528" s="14"/>
      <c r="H528" s="14"/>
      <c r="I528" s="14"/>
      <c r="J528" s="14"/>
      <c r="K528" s="14"/>
      <c r="L528" s="14"/>
      <c r="M528" s="14"/>
      <c r="N528" s="14"/>
      <c r="O528" s="14"/>
      <c r="P528" s="14"/>
      <c r="Q528" s="14"/>
      <c r="R528" s="14"/>
      <c r="S528" s="14"/>
      <c r="T528" s="14"/>
    </row>
    <row r="529" spans="1:20" x14ac:dyDescent="0.2">
      <c r="A529" s="14"/>
      <c r="B529" s="14"/>
      <c r="C529" s="67"/>
      <c r="D529" s="67"/>
      <c r="E529" s="14"/>
      <c r="F529" s="14"/>
      <c r="G529" s="14"/>
      <c r="H529" s="14"/>
      <c r="I529" s="14"/>
      <c r="J529" s="14"/>
      <c r="K529" s="14"/>
      <c r="L529" s="14"/>
      <c r="M529" s="14"/>
      <c r="N529" s="14"/>
      <c r="O529" s="14"/>
      <c r="P529" s="14"/>
      <c r="Q529" s="14"/>
      <c r="R529" s="14"/>
      <c r="S529" s="14"/>
      <c r="T529" s="14"/>
    </row>
    <row r="530" spans="1:20" x14ac:dyDescent="0.2">
      <c r="A530" s="14"/>
      <c r="B530" s="14"/>
      <c r="C530" s="67"/>
      <c r="D530" s="67"/>
      <c r="E530" s="14"/>
      <c r="F530" s="14"/>
      <c r="G530" s="14"/>
      <c r="H530" s="14"/>
      <c r="I530" s="14"/>
      <c r="J530" s="14"/>
      <c r="K530" s="14"/>
      <c r="L530" s="14"/>
      <c r="M530" s="14"/>
      <c r="N530" s="14"/>
      <c r="O530" s="14"/>
      <c r="P530" s="14"/>
      <c r="Q530" s="14"/>
      <c r="R530" s="14"/>
      <c r="S530" s="14"/>
      <c r="T530" s="14"/>
    </row>
    <row r="531" spans="1:20" x14ac:dyDescent="0.2">
      <c r="A531" s="14"/>
      <c r="B531" s="14"/>
      <c r="C531" s="67"/>
      <c r="D531" s="67"/>
      <c r="E531" s="14"/>
      <c r="F531" s="14"/>
      <c r="G531" s="14"/>
      <c r="H531" s="14"/>
      <c r="I531" s="14"/>
      <c r="J531" s="14"/>
      <c r="K531" s="14"/>
      <c r="L531" s="14"/>
      <c r="M531" s="14"/>
      <c r="N531" s="14"/>
      <c r="O531" s="14"/>
      <c r="P531" s="14"/>
      <c r="Q531" s="14"/>
      <c r="R531" s="14"/>
      <c r="S531" s="14"/>
      <c r="T531" s="14"/>
    </row>
    <row r="532" spans="1:20" x14ac:dyDescent="0.2">
      <c r="A532" s="14"/>
      <c r="B532" s="14"/>
      <c r="C532" s="67"/>
      <c r="D532" s="67"/>
      <c r="E532" s="14"/>
      <c r="F532" s="14"/>
      <c r="G532" s="14"/>
      <c r="H532" s="14"/>
      <c r="I532" s="14"/>
      <c r="J532" s="14"/>
      <c r="K532" s="14"/>
      <c r="L532" s="14"/>
      <c r="M532" s="14"/>
      <c r="N532" s="14"/>
      <c r="O532" s="14"/>
      <c r="P532" s="14"/>
      <c r="Q532" s="14"/>
      <c r="R532" s="14"/>
      <c r="S532" s="14"/>
      <c r="T532" s="14"/>
    </row>
    <row r="533" spans="1:20" x14ac:dyDescent="0.2">
      <c r="A533" s="14"/>
      <c r="B533" s="14"/>
      <c r="C533" s="67"/>
      <c r="D533" s="67"/>
      <c r="E533" s="14"/>
      <c r="F533" s="14"/>
      <c r="G533" s="14"/>
      <c r="H533" s="14"/>
      <c r="I533" s="14"/>
      <c r="J533" s="14"/>
      <c r="K533" s="14"/>
      <c r="L533" s="14"/>
      <c r="M533" s="14"/>
      <c r="N533" s="14"/>
      <c r="O533" s="14"/>
      <c r="P533" s="14"/>
      <c r="Q533" s="14"/>
      <c r="R533" s="14"/>
      <c r="S533" s="14"/>
      <c r="T533" s="14"/>
    </row>
    <row r="534" spans="1:20" x14ac:dyDescent="0.2">
      <c r="A534" s="14"/>
      <c r="B534" s="14"/>
      <c r="C534" s="67"/>
      <c r="D534" s="67"/>
      <c r="E534" s="14"/>
      <c r="F534" s="14"/>
      <c r="G534" s="14"/>
      <c r="H534" s="14"/>
      <c r="I534" s="14"/>
      <c r="J534" s="14"/>
      <c r="K534" s="14"/>
      <c r="L534" s="14"/>
      <c r="M534" s="14"/>
      <c r="N534" s="14"/>
      <c r="O534" s="14"/>
      <c r="P534" s="14"/>
      <c r="Q534" s="14"/>
      <c r="R534" s="14"/>
      <c r="S534" s="14"/>
      <c r="T534" s="14"/>
    </row>
    <row r="535" spans="1:20" x14ac:dyDescent="0.2">
      <c r="A535" s="14"/>
      <c r="B535" s="14"/>
      <c r="C535" s="67"/>
      <c r="D535" s="67"/>
      <c r="E535" s="14"/>
      <c r="F535" s="14"/>
      <c r="G535" s="14"/>
      <c r="H535" s="14"/>
      <c r="I535" s="14"/>
      <c r="J535" s="14"/>
      <c r="K535" s="14"/>
      <c r="L535" s="14"/>
      <c r="M535" s="14"/>
      <c r="N535" s="14"/>
      <c r="O535" s="14"/>
      <c r="P535" s="14"/>
      <c r="Q535" s="14"/>
      <c r="R535" s="14"/>
      <c r="S535" s="14"/>
      <c r="T535" s="14"/>
    </row>
    <row r="536" spans="1:20" x14ac:dyDescent="0.2">
      <c r="A536" s="14"/>
      <c r="B536" s="14"/>
      <c r="C536" s="67"/>
      <c r="D536" s="67"/>
      <c r="E536" s="14"/>
      <c r="F536" s="14"/>
      <c r="G536" s="14"/>
      <c r="H536" s="14"/>
      <c r="I536" s="14"/>
      <c r="J536" s="14"/>
      <c r="K536" s="14"/>
      <c r="L536" s="14"/>
      <c r="M536" s="14"/>
      <c r="N536" s="14"/>
      <c r="O536" s="14"/>
      <c r="P536" s="14"/>
      <c r="Q536" s="14"/>
      <c r="R536" s="14"/>
      <c r="S536" s="14"/>
      <c r="T536" s="14"/>
    </row>
    <row r="537" spans="1:20" x14ac:dyDescent="0.2">
      <c r="A537" s="14"/>
      <c r="B537" s="14"/>
      <c r="C537" s="67"/>
      <c r="D537" s="67"/>
      <c r="E537" s="14"/>
      <c r="F537" s="14"/>
      <c r="G537" s="14"/>
      <c r="H537" s="14"/>
      <c r="I537" s="14"/>
      <c r="J537" s="14"/>
      <c r="K537" s="14"/>
      <c r="L537" s="14"/>
      <c r="M537" s="14"/>
      <c r="N537" s="14"/>
      <c r="O537" s="14"/>
      <c r="P537" s="14"/>
      <c r="Q537" s="14"/>
      <c r="R537" s="14"/>
      <c r="S537" s="14"/>
      <c r="T537" s="14"/>
    </row>
    <row r="538" spans="1:20" x14ac:dyDescent="0.2">
      <c r="A538" s="14"/>
      <c r="B538" s="14"/>
      <c r="C538" s="67"/>
      <c r="D538" s="67"/>
      <c r="E538" s="14"/>
      <c r="F538" s="14"/>
      <c r="G538" s="14"/>
      <c r="H538" s="14"/>
      <c r="I538" s="14"/>
      <c r="J538" s="14"/>
      <c r="K538" s="14"/>
      <c r="L538" s="14"/>
      <c r="M538" s="14"/>
      <c r="N538" s="14"/>
      <c r="O538" s="14"/>
      <c r="P538" s="14"/>
      <c r="Q538" s="14"/>
      <c r="R538" s="14"/>
      <c r="S538" s="14"/>
      <c r="T538" s="14"/>
    </row>
    <row r="539" spans="1:20" x14ac:dyDescent="0.2">
      <c r="A539" s="14"/>
      <c r="B539" s="14"/>
      <c r="C539" s="67"/>
      <c r="D539" s="67"/>
      <c r="E539" s="14"/>
      <c r="F539" s="14"/>
      <c r="G539" s="14"/>
      <c r="H539" s="14"/>
      <c r="I539" s="14"/>
      <c r="J539" s="14"/>
      <c r="K539" s="14"/>
      <c r="L539" s="14"/>
      <c r="M539" s="14"/>
      <c r="N539" s="14"/>
      <c r="O539" s="14"/>
      <c r="P539" s="14"/>
      <c r="Q539" s="14"/>
      <c r="R539" s="14"/>
      <c r="S539" s="14"/>
      <c r="T539" s="14"/>
    </row>
    <row r="540" spans="1:20" x14ac:dyDescent="0.2">
      <c r="A540" s="14"/>
      <c r="B540" s="14"/>
      <c r="C540" s="67"/>
      <c r="D540" s="67"/>
      <c r="E540" s="14"/>
      <c r="F540" s="14"/>
      <c r="G540" s="14"/>
      <c r="H540" s="14"/>
      <c r="I540" s="14"/>
      <c r="J540" s="14"/>
      <c r="K540" s="14"/>
      <c r="L540" s="14"/>
      <c r="M540" s="14"/>
      <c r="N540" s="14"/>
      <c r="O540" s="14"/>
      <c r="P540" s="14"/>
      <c r="Q540" s="14"/>
      <c r="R540" s="14"/>
      <c r="S540" s="14"/>
      <c r="T540" s="14"/>
    </row>
    <row r="541" spans="1:20" x14ac:dyDescent="0.2">
      <c r="A541" s="14"/>
      <c r="B541" s="14"/>
      <c r="C541" s="67"/>
      <c r="D541" s="67"/>
      <c r="E541" s="14"/>
      <c r="F541" s="14"/>
      <c r="G541" s="14"/>
      <c r="H541" s="14"/>
      <c r="I541" s="14"/>
      <c r="J541" s="14"/>
      <c r="K541" s="14"/>
      <c r="L541" s="14"/>
      <c r="M541" s="14"/>
      <c r="N541" s="14"/>
      <c r="O541" s="14"/>
      <c r="P541" s="14"/>
      <c r="Q541" s="14"/>
      <c r="R541" s="14"/>
      <c r="S541" s="14"/>
      <c r="T541" s="14"/>
    </row>
    <row r="542" spans="1:20" x14ac:dyDescent="0.2">
      <c r="A542" s="14"/>
      <c r="B542" s="14"/>
      <c r="C542" s="67"/>
      <c r="D542" s="67"/>
      <c r="E542" s="14"/>
      <c r="F542" s="14"/>
      <c r="G542" s="14"/>
      <c r="H542" s="14"/>
      <c r="I542" s="14"/>
      <c r="J542" s="14"/>
      <c r="K542" s="14"/>
      <c r="L542" s="14"/>
      <c r="M542" s="14"/>
      <c r="N542" s="14"/>
      <c r="O542" s="14"/>
      <c r="P542" s="14"/>
      <c r="Q542" s="14"/>
      <c r="R542" s="14"/>
      <c r="S542" s="14"/>
      <c r="T542" s="14"/>
    </row>
    <row r="543" spans="1:20" x14ac:dyDescent="0.2">
      <c r="A543" s="14"/>
      <c r="B543" s="14"/>
      <c r="C543" s="67"/>
      <c r="D543" s="67"/>
      <c r="E543" s="14"/>
      <c r="F543" s="14"/>
      <c r="G543" s="14"/>
      <c r="H543" s="14"/>
      <c r="I543" s="14"/>
      <c r="J543" s="14"/>
      <c r="K543" s="14"/>
      <c r="L543" s="14"/>
      <c r="M543" s="14"/>
      <c r="N543" s="14"/>
      <c r="O543" s="14"/>
      <c r="P543" s="14"/>
      <c r="Q543" s="14"/>
      <c r="R543" s="14"/>
      <c r="S543" s="14"/>
      <c r="T543" s="14"/>
    </row>
    <row r="544" spans="1:20" x14ac:dyDescent="0.2">
      <c r="A544" s="14"/>
      <c r="B544" s="14"/>
      <c r="C544" s="67"/>
      <c r="D544" s="67"/>
      <c r="E544" s="14"/>
      <c r="F544" s="14"/>
      <c r="G544" s="14"/>
      <c r="H544" s="14"/>
      <c r="I544" s="14"/>
      <c r="J544" s="14"/>
      <c r="K544" s="14"/>
      <c r="L544" s="14"/>
      <c r="M544" s="14"/>
      <c r="N544" s="14"/>
      <c r="O544" s="14"/>
      <c r="P544" s="14"/>
      <c r="Q544" s="14"/>
      <c r="R544" s="14"/>
      <c r="S544" s="14"/>
      <c r="T544" s="14"/>
    </row>
    <row r="545" spans="1:20" x14ac:dyDescent="0.2">
      <c r="A545" s="14"/>
      <c r="B545" s="14"/>
      <c r="C545" s="67"/>
      <c r="D545" s="67"/>
      <c r="E545" s="14"/>
      <c r="F545" s="14"/>
      <c r="G545" s="14"/>
      <c r="H545" s="14"/>
      <c r="I545" s="14"/>
      <c r="J545" s="14"/>
      <c r="K545" s="14"/>
      <c r="L545" s="14"/>
      <c r="M545" s="14"/>
      <c r="N545" s="14"/>
      <c r="O545" s="14"/>
      <c r="P545" s="14"/>
      <c r="Q545" s="14"/>
      <c r="R545" s="14"/>
      <c r="S545" s="14"/>
      <c r="T545" s="14"/>
    </row>
    <row r="546" spans="1:20" x14ac:dyDescent="0.2">
      <c r="A546" s="14"/>
      <c r="B546" s="14"/>
      <c r="C546" s="67"/>
      <c r="D546" s="67"/>
      <c r="E546" s="14"/>
      <c r="F546" s="14"/>
      <c r="G546" s="14"/>
      <c r="H546" s="14"/>
      <c r="I546" s="14"/>
      <c r="J546" s="14"/>
      <c r="K546" s="14"/>
      <c r="L546" s="14"/>
      <c r="M546" s="14"/>
      <c r="N546" s="14"/>
      <c r="O546" s="14"/>
      <c r="P546" s="14"/>
      <c r="Q546" s="14"/>
      <c r="R546" s="14"/>
      <c r="S546" s="14"/>
      <c r="T546" s="14"/>
    </row>
    <row r="547" spans="1:20" x14ac:dyDescent="0.2">
      <c r="A547" s="14"/>
      <c r="B547" s="14"/>
      <c r="C547" s="67"/>
      <c r="D547" s="67"/>
      <c r="E547" s="14"/>
      <c r="F547" s="14"/>
      <c r="G547" s="14"/>
      <c r="H547" s="14"/>
      <c r="I547" s="14"/>
      <c r="J547" s="14"/>
      <c r="K547" s="14"/>
      <c r="L547" s="14"/>
      <c r="M547" s="14"/>
      <c r="N547" s="14"/>
      <c r="O547" s="14"/>
      <c r="P547" s="14"/>
      <c r="Q547" s="14"/>
      <c r="R547" s="14"/>
      <c r="S547" s="14"/>
      <c r="T547" s="14"/>
    </row>
    <row r="548" spans="1:20" x14ac:dyDescent="0.2">
      <c r="A548" s="14"/>
      <c r="B548" s="14"/>
      <c r="C548" s="67"/>
      <c r="D548" s="67"/>
      <c r="E548" s="14"/>
      <c r="F548" s="14"/>
      <c r="G548" s="14"/>
      <c r="H548" s="14"/>
      <c r="I548" s="14"/>
      <c r="J548" s="14"/>
      <c r="K548" s="14"/>
      <c r="L548" s="14"/>
      <c r="M548" s="14"/>
      <c r="N548" s="14"/>
      <c r="O548" s="14"/>
      <c r="P548" s="14"/>
      <c r="Q548" s="14"/>
      <c r="R548" s="14"/>
      <c r="S548" s="14"/>
      <c r="T548" s="14"/>
    </row>
    <row r="549" spans="1:20" x14ac:dyDescent="0.2">
      <c r="A549" s="14"/>
      <c r="B549" s="14"/>
      <c r="C549" s="67"/>
      <c r="D549" s="67"/>
      <c r="E549" s="14"/>
      <c r="F549" s="14"/>
      <c r="G549" s="14"/>
      <c r="H549" s="14"/>
      <c r="I549" s="14"/>
      <c r="J549" s="14"/>
      <c r="K549" s="14"/>
      <c r="L549" s="14"/>
      <c r="M549" s="14"/>
      <c r="N549" s="14"/>
      <c r="O549" s="14"/>
      <c r="P549" s="14"/>
      <c r="Q549" s="14"/>
      <c r="R549" s="14"/>
      <c r="S549" s="14"/>
      <c r="T549" s="14"/>
    </row>
    <row r="550" spans="1:20" x14ac:dyDescent="0.2">
      <c r="A550" s="14"/>
      <c r="B550" s="14"/>
      <c r="C550" s="67"/>
      <c r="D550" s="67"/>
      <c r="E550" s="14"/>
      <c r="F550" s="14"/>
      <c r="G550" s="14"/>
      <c r="H550" s="14"/>
      <c r="I550" s="14"/>
      <c r="J550" s="14"/>
      <c r="K550" s="14"/>
      <c r="L550" s="14"/>
      <c r="M550" s="14"/>
      <c r="N550" s="14"/>
      <c r="O550" s="14"/>
      <c r="P550" s="14"/>
      <c r="Q550" s="14"/>
      <c r="R550" s="14"/>
      <c r="S550" s="14"/>
      <c r="T550" s="14"/>
    </row>
    <row r="551" spans="1:20" x14ac:dyDescent="0.2">
      <c r="A551" s="14"/>
      <c r="B551" s="14"/>
      <c r="C551" s="67"/>
      <c r="D551" s="67"/>
      <c r="E551" s="14"/>
      <c r="F551" s="14"/>
      <c r="G551" s="14"/>
      <c r="H551" s="14"/>
      <c r="I551" s="14"/>
      <c r="J551" s="14"/>
      <c r="K551" s="14"/>
      <c r="L551" s="14"/>
      <c r="M551" s="14"/>
      <c r="N551" s="14"/>
      <c r="O551" s="14"/>
      <c r="P551" s="14"/>
      <c r="Q551" s="14"/>
      <c r="R551" s="14"/>
      <c r="S551" s="14"/>
      <c r="T551" s="14"/>
    </row>
    <row r="552" spans="1:20" x14ac:dyDescent="0.2">
      <c r="A552" s="14"/>
      <c r="B552" s="14"/>
      <c r="C552" s="67"/>
      <c r="D552" s="67"/>
      <c r="E552" s="14"/>
      <c r="F552" s="14"/>
      <c r="G552" s="14"/>
      <c r="H552" s="14"/>
      <c r="I552" s="14"/>
      <c r="J552" s="14"/>
      <c r="K552" s="14"/>
      <c r="L552" s="14"/>
      <c r="M552" s="14"/>
      <c r="N552" s="14"/>
      <c r="O552" s="14"/>
      <c r="P552" s="14"/>
      <c r="Q552" s="14"/>
      <c r="R552" s="14"/>
      <c r="S552" s="14"/>
      <c r="T552" s="14"/>
    </row>
    <row r="553" spans="1:20" x14ac:dyDescent="0.2">
      <c r="A553" s="14"/>
      <c r="B553" s="14"/>
      <c r="C553" s="67"/>
      <c r="D553" s="67"/>
      <c r="E553" s="14"/>
      <c r="F553" s="14"/>
      <c r="G553" s="14"/>
      <c r="H553" s="14"/>
      <c r="I553" s="14"/>
      <c r="J553" s="14"/>
      <c r="K553" s="14"/>
      <c r="L553" s="14"/>
      <c r="M553" s="14"/>
      <c r="N553" s="14"/>
      <c r="O553" s="14"/>
      <c r="P553" s="14"/>
      <c r="Q553" s="14"/>
      <c r="R553" s="14"/>
      <c r="S553" s="14"/>
      <c r="T553" s="14"/>
    </row>
    <row r="554" spans="1:20" x14ac:dyDescent="0.2">
      <c r="A554" s="14"/>
      <c r="B554" s="14"/>
      <c r="C554" s="67"/>
      <c r="D554" s="67"/>
      <c r="E554" s="14"/>
      <c r="F554" s="14"/>
      <c r="G554" s="14"/>
      <c r="H554" s="14"/>
      <c r="I554" s="14"/>
      <c r="J554" s="14"/>
      <c r="K554" s="14"/>
      <c r="L554" s="14"/>
      <c r="M554" s="14"/>
      <c r="N554" s="14"/>
      <c r="O554" s="14"/>
      <c r="P554" s="14"/>
      <c r="Q554" s="14"/>
      <c r="R554" s="14"/>
      <c r="S554" s="14"/>
      <c r="T554" s="14"/>
    </row>
    <row r="555" spans="1:20" x14ac:dyDescent="0.2">
      <c r="A555" s="14"/>
      <c r="B555" s="14"/>
      <c r="C555" s="67"/>
      <c r="D555" s="67"/>
      <c r="E555" s="14"/>
      <c r="F555" s="14"/>
      <c r="G555" s="14"/>
      <c r="H555" s="14"/>
      <c r="I555" s="14"/>
      <c r="J555" s="14"/>
      <c r="K555" s="14"/>
      <c r="L555" s="14"/>
      <c r="M555" s="14"/>
      <c r="N555" s="14"/>
      <c r="O555" s="14"/>
      <c r="P555" s="14"/>
      <c r="Q555" s="14"/>
      <c r="R555" s="14"/>
      <c r="S555" s="14"/>
      <c r="T555" s="14"/>
    </row>
    <row r="556" spans="1:20" x14ac:dyDescent="0.2">
      <c r="A556" s="14"/>
      <c r="B556" s="14"/>
      <c r="C556" s="67"/>
      <c r="D556" s="67"/>
      <c r="E556" s="14"/>
      <c r="F556" s="14"/>
      <c r="G556" s="14"/>
      <c r="H556" s="14"/>
      <c r="I556" s="14"/>
      <c r="J556" s="14"/>
      <c r="K556" s="14"/>
      <c r="L556" s="14"/>
      <c r="M556" s="14"/>
      <c r="N556" s="14"/>
      <c r="O556" s="14"/>
      <c r="P556" s="14"/>
      <c r="Q556" s="14"/>
      <c r="R556" s="14"/>
      <c r="S556" s="14"/>
      <c r="T556" s="14"/>
    </row>
    <row r="557" spans="1:20" x14ac:dyDescent="0.2">
      <c r="A557" s="14"/>
      <c r="B557" s="14"/>
      <c r="C557" s="67"/>
      <c r="D557" s="67"/>
      <c r="E557" s="14"/>
      <c r="F557" s="14"/>
      <c r="G557" s="14"/>
      <c r="H557" s="14"/>
      <c r="I557" s="14"/>
      <c r="J557" s="14"/>
      <c r="K557" s="14"/>
      <c r="L557" s="14"/>
      <c r="M557" s="14"/>
      <c r="N557" s="14"/>
      <c r="O557" s="14"/>
      <c r="P557" s="14"/>
      <c r="Q557" s="14"/>
      <c r="R557" s="14"/>
      <c r="S557" s="14"/>
      <c r="T557" s="14"/>
    </row>
    <row r="558" spans="1:20" x14ac:dyDescent="0.2">
      <c r="A558" s="14"/>
      <c r="B558" s="14"/>
      <c r="C558" s="67"/>
      <c r="D558" s="67"/>
      <c r="E558" s="14"/>
      <c r="F558" s="14"/>
      <c r="G558" s="14"/>
      <c r="H558" s="14"/>
      <c r="I558" s="14"/>
      <c r="J558" s="14"/>
      <c r="K558" s="14"/>
      <c r="L558" s="14"/>
      <c r="M558" s="14"/>
      <c r="N558" s="14"/>
      <c r="O558" s="14"/>
      <c r="P558" s="14"/>
      <c r="Q558" s="14"/>
      <c r="R558" s="14"/>
      <c r="S558" s="14"/>
      <c r="T558" s="14"/>
    </row>
    <row r="559" spans="1:20" x14ac:dyDescent="0.2">
      <c r="A559" s="14"/>
      <c r="B559" s="14"/>
      <c r="C559" s="67"/>
      <c r="D559" s="67"/>
      <c r="E559" s="14"/>
      <c r="F559" s="14"/>
      <c r="G559" s="14"/>
      <c r="H559" s="14"/>
      <c r="I559" s="14"/>
      <c r="J559" s="14"/>
      <c r="K559" s="14"/>
      <c r="L559" s="14"/>
      <c r="M559" s="14"/>
      <c r="N559" s="14"/>
      <c r="O559" s="14"/>
      <c r="P559" s="14"/>
      <c r="Q559" s="14"/>
      <c r="R559" s="14"/>
      <c r="S559" s="14"/>
      <c r="T559" s="14"/>
    </row>
    <row r="560" spans="1:20" x14ac:dyDescent="0.2">
      <c r="A560" s="14"/>
      <c r="B560" s="14"/>
      <c r="C560" s="67"/>
      <c r="D560" s="67"/>
      <c r="E560" s="14"/>
      <c r="F560" s="14"/>
      <c r="G560" s="14"/>
      <c r="H560" s="14"/>
      <c r="I560" s="14"/>
      <c r="J560" s="14"/>
      <c r="K560" s="14"/>
      <c r="L560" s="14"/>
      <c r="M560" s="14"/>
      <c r="N560" s="14"/>
      <c r="O560" s="14"/>
      <c r="P560" s="14"/>
      <c r="Q560" s="14"/>
      <c r="R560" s="14"/>
      <c r="S560" s="14"/>
      <c r="T560" s="14"/>
    </row>
    <row r="561" spans="1:20" x14ac:dyDescent="0.2">
      <c r="A561" s="14"/>
      <c r="B561" s="14"/>
      <c r="C561" s="67"/>
      <c r="D561" s="67"/>
      <c r="E561" s="14"/>
      <c r="F561" s="14"/>
      <c r="G561" s="14"/>
      <c r="H561" s="14"/>
      <c r="I561" s="14"/>
      <c r="J561" s="14"/>
      <c r="K561" s="14"/>
      <c r="L561" s="14"/>
      <c r="M561" s="14"/>
      <c r="N561" s="14"/>
      <c r="O561" s="14"/>
      <c r="P561" s="14"/>
      <c r="Q561" s="14"/>
      <c r="R561" s="14"/>
      <c r="S561" s="14"/>
      <c r="T561" s="14"/>
    </row>
    <row r="562" spans="1:20" x14ac:dyDescent="0.2">
      <c r="A562" s="14"/>
      <c r="B562" s="14"/>
      <c r="C562" s="67"/>
      <c r="D562" s="67"/>
      <c r="E562" s="14"/>
      <c r="F562" s="14"/>
      <c r="G562" s="14"/>
      <c r="H562" s="14"/>
      <c r="I562" s="14"/>
      <c r="J562" s="14"/>
      <c r="K562" s="14"/>
      <c r="L562" s="14"/>
      <c r="M562" s="14"/>
      <c r="N562" s="14"/>
      <c r="O562" s="14"/>
      <c r="P562" s="14"/>
      <c r="Q562" s="14"/>
      <c r="R562" s="14"/>
      <c r="S562" s="14"/>
      <c r="T562" s="14"/>
    </row>
    <row r="563" spans="1:20" x14ac:dyDescent="0.2">
      <c r="A563" s="14"/>
      <c r="B563" s="14"/>
      <c r="C563" s="67"/>
      <c r="D563" s="67"/>
      <c r="E563" s="14"/>
      <c r="F563" s="14"/>
      <c r="G563" s="14"/>
      <c r="H563" s="14"/>
      <c r="I563" s="14"/>
      <c r="J563" s="14"/>
      <c r="K563" s="14"/>
      <c r="L563" s="14"/>
      <c r="M563" s="14"/>
      <c r="N563" s="14"/>
      <c r="O563" s="14"/>
      <c r="P563" s="14"/>
      <c r="Q563" s="14"/>
      <c r="R563" s="14"/>
      <c r="S563" s="14"/>
      <c r="T563" s="14"/>
    </row>
    <row r="564" spans="1:20" x14ac:dyDescent="0.2">
      <c r="A564" s="14"/>
      <c r="B564" s="14"/>
      <c r="C564" s="67"/>
      <c r="D564" s="67"/>
      <c r="E564" s="14"/>
      <c r="F564" s="14"/>
      <c r="G564" s="14"/>
      <c r="H564" s="14"/>
      <c r="I564" s="14"/>
      <c r="J564" s="14"/>
      <c r="K564" s="14"/>
      <c r="L564" s="14"/>
      <c r="M564" s="14"/>
      <c r="N564" s="14"/>
      <c r="O564" s="14"/>
      <c r="P564" s="14"/>
      <c r="Q564" s="14"/>
      <c r="R564" s="14"/>
      <c r="S564" s="14"/>
      <c r="T564" s="14"/>
    </row>
    <row r="565" spans="1:20" x14ac:dyDescent="0.2">
      <c r="A565" s="14"/>
      <c r="B565" s="14"/>
      <c r="C565" s="67"/>
      <c r="D565" s="67"/>
      <c r="E565" s="14"/>
      <c r="F565" s="14"/>
      <c r="G565" s="14"/>
      <c r="H565" s="14"/>
      <c r="I565" s="14"/>
      <c r="J565" s="14"/>
      <c r="K565" s="14"/>
      <c r="L565" s="14"/>
      <c r="M565" s="14"/>
      <c r="N565" s="14"/>
      <c r="O565" s="14"/>
      <c r="P565" s="14"/>
      <c r="Q565" s="14"/>
      <c r="R565" s="14"/>
      <c r="S565" s="14"/>
      <c r="T565" s="14"/>
    </row>
    <row r="566" spans="1:20" x14ac:dyDescent="0.2">
      <c r="A566" s="14"/>
      <c r="B566" s="14"/>
      <c r="C566" s="67"/>
      <c r="D566" s="67"/>
      <c r="E566" s="14"/>
      <c r="F566" s="14"/>
      <c r="G566" s="14"/>
      <c r="H566" s="14"/>
      <c r="I566" s="14"/>
      <c r="J566" s="14"/>
      <c r="K566" s="14"/>
      <c r="L566" s="14"/>
      <c r="M566" s="14"/>
      <c r="N566" s="14"/>
      <c r="O566" s="14"/>
      <c r="P566" s="14"/>
      <c r="Q566" s="14"/>
      <c r="R566" s="14"/>
      <c r="S566" s="14"/>
      <c r="T566" s="14"/>
    </row>
    <row r="567" spans="1:20" x14ac:dyDescent="0.2">
      <c r="A567" s="14"/>
      <c r="B567" s="14"/>
      <c r="C567" s="67"/>
      <c r="D567" s="67"/>
      <c r="E567" s="14"/>
      <c r="F567" s="14"/>
      <c r="G567" s="14"/>
      <c r="H567" s="14"/>
      <c r="I567" s="14"/>
      <c r="J567" s="14"/>
      <c r="K567" s="14"/>
      <c r="L567" s="14"/>
      <c r="M567" s="14"/>
      <c r="N567" s="14"/>
      <c r="O567" s="14"/>
      <c r="P567" s="14"/>
      <c r="Q567" s="14"/>
      <c r="R567" s="14"/>
      <c r="S567" s="14"/>
      <c r="T567" s="14"/>
    </row>
    <row r="568" spans="1:20" x14ac:dyDescent="0.2">
      <c r="A568" s="14"/>
      <c r="B568" s="14"/>
      <c r="C568" s="67"/>
      <c r="D568" s="67"/>
      <c r="E568" s="14"/>
      <c r="F568" s="14"/>
      <c r="G568" s="14"/>
      <c r="H568" s="14"/>
      <c r="I568" s="14"/>
      <c r="J568" s="14"/>
      <c r="K568" s="14"/>
      <c r="L568" s="14"/>
      <c r="M568" s="14"/>
      <c r="N568" s="14"/>
      <c r="O568" s="14"/>
      <c r="P568" s="14"/>
      <c r="Q568" s="14"/>
      <c r="R568" s="14"/>
      <c r="S568" s="14"/>
      <c r="T568" s="14"/>
    </row>
    <row r="569" spans="1:20" x14ac:dyDescent="0.2">
      <c r="A569" s="14"/>
      <c r="B569" s="14"/>
      <c r="C569" s="67"/>
      <c r="D569" s="67"/>
      <c r="E569" s="14"/>
      <c r="F569" s="14"/>
      <c r="G569" s="14"/>
      <c r="H569" s="14"/>
      <c r="I569" s="14"/>
      <c r="J569" s="14"/>
      <c r="K569" s="14"/>
      <c r="L569" s="14"/>
      <c r="M569" s="14"/>
      <c r="N569" s="14"/>
      <c r="O569" s="14"/>
      <c r="P569" s="14"/>
      <c r="Q569" s="14"/>
      <c r="R569" s="14"/>
      <c r="S569" s="14"/>
      <c r="T569" s="14"/>
    </row>
    <row r="570" spans="1:20" x14ac:dyDescent="0.2">
      <c r="A570" s="14"/>
      <c r="B570" s="14"/>
      <c r="C570" s="67"/>
      <c r="D570" s="67"/>
      <c r="E570" s="14"/>
      <c r="F570" s="14"/>
      <c r="G570" s="14"/>
      <c r="H570" s="14"/>
      <c r="I570" s="14"/>
      <c r="J570" s="14"/>
      <c r="K570" s="14"/>
      <c r="L570" s="14"/>
      <c r="M570" s="14"/>
      <c r="N570" s="14"/>
      <c r="O570" s="14"/>
      <c r="P570" s="14"/>
      <c r="Q570" s="14"/>
      <c r="R570" s="14"/>
      <c r="S570" s="14"/>
      <c r="T570" s="14"/>
    </row>
    <row r="571" spans="1:20" x14ac:dyDescent="0.2">
      <c r="A571" s="14"/>
      <c r="B571" s="14"/>
      <c r="C571" s="67"/>
      <c r="D571" s="67"/>
      <c r="E571" s="14"/>
      <c r="F571" s="14"/>
      <c r="G571" s="14"/>
      <c r="H571" s="14"/>
      <c r="I571" s="14"/>
      <c r="J571" s="14"/>
      <c r="K571" s="14"/>
      <c r="L571" s="14"/>
      <c r="M571" s="14"/>
      <c r="N571" s="14"/>
      <c r="O571" s="14"/>
      <c r="P571" s="14"/>
      <c r="Q571" s="14"/>
      <c r="R571" s="14"/>
      <c r="S571" s="14"/>
      <c r="T571" s="14"/>
    </row>
    <row r="572" spans="1:20" x14ac:dyDescent="0.2">
      <c r="A572" s="14"/>
      <c r="B572" s="14"/>
      <c r="C572" s="67"/>
      <c r="D572" s="67"/>
      <c r="E572" s="14"/>
      <c r="F572" s="14"/>
      <c r="G572" s="14"/>
      <c r="H572" s="14"/>
      <c r="I572" s="14"/>
      <c r="J572" s="14"/>
      <c r="K572" s="14"/>
      <c r="L572" s="14"/>
      <c r="M572" s="14"/>
      <c r="N572" s="14"/>
      <c r="O572" s="14"/>
      <c r="P572" s="14"/>
      <c r="Q572" s="14"/>
      <c r="R572" s="14"/>
      <c r="S572" s="14"/>
      <c r="T572" s="14"/>
    </row>
    <row r="573" spans="1:20" x14ac:dyDescent="0.2">
      <c r="A573" s="14"/>
      <c r="B573" s="14"/>
      <c r="C573" s="67"/>
      <c r="D573" s="67"/>
      <c r="E573" s="14"/>
      <c r="F573" s="14"/>
      <c r="G573" s="14"/>
      <c r="H573" s="14"/>
      <c r="I573" s="14"/>
      <c r="J573" s="14"/>
      <c r="K573" s="14"/>
      <c r="L573" s="14"/>
      <c r="M573" s="14"/>
      <c r="N573" s="14"/>
      <c r="O573" s="14"/>
      <c r="P573" s="14"/>
      <c r="Q573" s="14"/>
      <c r="R573" s="14"/>
      <c r="S573" s="14"/>
      <c r="T573" s="14"/>
    </row>
    <row r="574" spans="1:20" x14ac:dyDescent="0.2">
      <c r="A574" s="14"/>
      <c r="B574" s="14"/>
      <c r="C574" s="67"/>
      <c r="D574" s="67"/>
      <c r="E574" s="14"/>
      <c r="F574" s="14"/>
      <c r="G574" s="14"/>
      <c r="H574" s="14"/>
      <c r="I574" s="14"/>
      <c r="J574" s="14"/>
      <c r="K574" s="14"/>
      <c r="L574" s="14"/>
      <c r="M574" s="14"/>
      <c r="N574" s="14"/>
      <c r="O574" s="14"/>
      <c r="P574" s="14"/>
      <c r="Q574" s="14"/>
      <c r="R574" s="14"/>
      <c r="S574" s="14"/>
      <c r="T574" s="14"/>
    </row>
    <row r="575" spans="1:20" x14ac:dyDescent="0.2">
      <c r="A575" s="14"/>
      <c r="B575" s="14"/>
      <c r="C575" s="67"/>
      <c r="D575" s="67"/>
      <c r="E575" s="14"/>
      <c r="F575" s="14"/>
      <c r="G575" s="14"/>
      <c r="H575" s="14"/>
      <c r="I575" s="14"/>
      <c r="J575" s="14"/>
      <c r="K575" s="14"/>
      <c r="L575" s="14"/>
      <c r="M575" s="14"/>
      <c r="N575" s="14"/>
      <c r="O575" s="14"/>
      <c r="P575" s="14"/>
      <c r="Q575" s="14"/>
      <c r="R575" s="14"/>
      <c r="S575" s="14"/>
      <c r="T575" s="14"/>
    </row>
    <row r="576" spans="1:20" x14ac:dyDescent="0.2">
      <c r="A576" s="14"/>
      <c r="B576" s="14"/>
      <c r="C576" s="67"/>
      <c r="D576" s="67"/>
      <c r="E576" s="14"/>
      <c r="F576" s="14"/>
      <c r="G576" s="14"/>
      <c r="H576" s="14"/>
      <c r="I576" s="14"/>
      <c r="J576" s="14"/>
      <c r="K576" s="14"/>
      <c r="L576" s="14"/>
      <c r="M576" s="14"/>
      <c r="N576" s="14"/>
      <c r="O576" s="14"/>
      <c r="P576" s="14"/>
      <c r="Q576" s="14"/>
      <c r="R576" s="14"/>
      <c r="S576" s="14"/>
      <c r="T576" s="14"/>
    </row>
    <row r="577" spans="1:20" x14ac:dyDescent="0.2">
      <c r="A577" s="14"/>
      <c r="B577" s="14"/>
      <c r="C577" s="67"/>
      <c r="D577" s="67"/>
      <c r="E577" s="14"/>
      <c r="F577" s="14"/>
      <c r="G577" s="14"/>
      <c r="H577" s="14"/>
      <c r="I577" s="14"/>
      <c r="J577" s="14"/>
      <c r="K577" s="14"/>
      <c r="L577" s="14"/>
      <c r="M577" s="14"/>
      <c r="N577" s="14"/>
      <c r="O577" s="14"/>
      <c r="P577" s="14"/>
      <c r="Q577" s="14"/>
      <c r="R577" s="14"/>
      <c r="S577" s="14"/>
      <c r="T577" s="14"/>
    </row>
    <row r="578" spans="1:20" x14ac:dyDescent="0.2">
      <c r="A578" s="14"/>
      <c r="B578" s="14"/>
      <c r="C578" s="67"/>
      <c r="D578" s="67"/>
      <c r="E578" s="14"/>
      <c r="F578" s="14"/>
      <c r="G578" s="14"/>
      <c r="H578" s="14"/>
      <c r="I578" s="14"/>
      <c r="J578" s="14"/>
      <c r="K578" s="14"/>
      <c r="L578" s="14"/>
      <c r="M578" s="14"/>
      <c r="N578" s="14"/>
      <c r="O578" s="14"/>
      <c r="P578" s="14"/>
      <c r="Q578" s="14"/>
      <c r="R578" s="14"/>
      <c r="S578" s="14"/>
      <c r="T578" s="14"/>
    </row>
    <row r="579" spans="1:20" x14ac:dyDescent="0.2">
      <c r="A579" s="14"/>
      <c r="B579" s="14"/>
      <c r="C579" s="67"/>
      <c r="D579" s="67"/>
      <c r="E579" s="14"/>
      <c r="F579" s="14"/>
      <c r="G579" s="14"/>
      <c r="H579" s="14"/>
      <c r="I579" s="14"/>
      <c r="J579" s="14"/>
      <c r="K579" s="14"/>
      <c r="L579" s="14"/>
      <c r="M579" s="14"/>
      <c r="N579" s="14"/>
      <c r="O579" s="14"/>
      <c r="P579" s="14"/>
      <c r="Q579" s="14"/>
      <c r="R579" s="14"/>
      <c r="S579" s="14"/>
      <c r="T579" s="14"/>
    </row>
    <row r="580" spans="1:20" x14ac:dyDescent="0.2">
      <c r="A580" s="14"/>
      <c r="B580" s="14"/>
      <c r="C580" s="67"/>
      <c r="D580" s="67"/>
      <c r="E580" s="14"/>
      <c r="F580" s="14"/>
      <c r="G580" s="14"/>
      <c r="H580" s="14"/>
      <c r="I580" s="14"/>
      <c r="J580" s="14"/>
      <c r="K580" s="14"/>
      <c r="L580" s="14"/>
      <c r="M580" s="14"/>
      <c r="N580" s="14"/>
      <c r="O580" s="14"/>
      <c r="P580" s="14"/>
      <c r="Q580" s="14"/>
      <c r="R580" s="14"/>
      <c r="S580" s="14"/>
      <c r="T580" s="14"/>
    </row>
    <row r="581" spans="1:20" x14ac:dyDescent="0.2">
      <c r="A581" s="14"/>
      <c r="B581" s="14"/>
      <c r="C581" s="67"/>
      <c r="D581" s="67"/>
      <c r="E581" s="14"/>
      <c r="F581" s="14"/>
      <c r="G581" s="14"/>
      <c r="H581" s="14"/>
      <c r="I581" s="14"/>
      <c r="J581" s="14"/>
      <c r="K581" s="14"/>
      <c r="L581" s="14"/>
      <c r="M581" s="14"/>
      <c r="N581" s="14"/>
      <c r="O581" s="14"/>
      <c r="P581" s="14"/>
      <c r="Q581" s="14"/>
      <c r="R581" s="14"/>
      <c r="S581" s="14"/>
      <c r="T581" s="14"/>
    </row>
    <row r="582" spans="1:20" x14ac:dyDescent="0.2">
      <c r="A582" s="14"/>
      <c r="B582" s="14"/>
      <c r="C582" s="67"/>
      <c r="D582" s="67"/>
      <c r="E582" s="14"/>
      <c r="F582" s="14"/>
      <c r="G582" s="14"/>
      <c r="H582" s="14"/>
      <c r="I582" s="14"/>
      <c r="J582" s="14"/>
      <c r="K582" s="14"/>
      <c r="L582" s="14"/>
      <c r="M582" s="14"/>
      <c r="N582" s="14"/>
      <c r="O582" s="14"/>
      <c r="P582" s="14"/>
      <c r="Q582" s="14"/>
      <c r="R582" s="14"/>
      <c r="S582" s="14"/>
      <c r="T582" s="14"/>
    </row>
    <row r="583" spans="1:20" x14ac:dyDescent="0.2">
      <c r="A583" s="14"/>
      <c r="B583" s="14"/>
      <c r="C583" s="67"/>
      <c r="D583" s="67"/>
      <c r="E583" s="14"/>
      <c r="F583" s="14"/>
      <c r="G583" s="14"/>
      <c r="H583" s="14"/>
      <c r="I583" s="14"/>
      <c r="J583" s="14"/>
      <c r="K583" s="14"/>
      <c r="L583" s="14"/>
      <c r="M583" s="14"/>
      <c r="N583" s="14"/>
      <c r="O583" s="14"/>
      <c r="P583" s="14"/>
      <c r="Q583" s="14"/>
      <c r="R583" s="14"/>
      <c r="S583" s="14"/>
      <c r="T583" s="14"/>
    </row>
    <row r="584" spans="1:20" x14ac:dyDescent="0.2">
      <c r="A584" s="14"/>
      <c r="B584" s="14"/>
      <c r="C584" s="67"/>
      <c r="D584" s="67"/>
      <c r="E584" s="14"/>
      <c r="F584" s="14"/>
      <c r="G584" s="14"/>
      <c r="H584" s="14"/>
      <c r="I584" s="14"/>
      <c r="J584" s="14"/>
      <c r="K584" s="14"/>
      <c r="L584" s="14"/>
      <c r="M584" s="14"/>
      <c r="N584" s="14"/>
      <c r="O584" s="14"/>
      <c r="P584" s="14"/>
      <c r="Q584" s="14"/>
      <c r="R584" s="14"/>
      <c r="S584" s="14"/>
      <c r="T584" s="14"/>
    </row>
    <row r="585" spans="1:20" x14ac:dyDescent="0.2">
      <c r="A585" s="14"/>
      <c r="B585" s="14"/>
      <c r="C585" s="67"/>
      <c r="D585" s="67"/>
      <c r="E585" s="14"/>
      <c r="F585" s="14"/>
      <c r="G585" s="14"/>
      <c r="H585" s="14"/>
      <c r="I585" s="14"/>
      <c r="J585" s="14"/>
      <c r="K585" s="14"/>
      <c r="L585" s="14"/>
      <c r="M585" s="14"/>
      <c r="N585" s="14"/>
      <c r="O585" s="14"/>
      <c r="P585" s="14"/>
      <c r="Q585" s="14"/>
      <c r="R585" s="14"/>
      <c r="S585" s="14"/>
      <c r="T585" s="14"/>
    </row>
    <row r="586" spans="1:20" x14ac:dyDescent="0.2">
      <c r="A586" s="14"/>
      <c r="B586" s="14"/>
      <c r="C586" s="67"/>
      <c r="D586" s="67"/>
      <c r="E586" s="14"/>
      <c r="F586" s="14"/>
      <c r="G586" s="14"/>
      <c r="H586" s="14"/>
      <c r="I586" s="14"/>
      <c r="J586" s="14"/>
      <c r="K586" s="14"/>
      <c r="L586" s="14"/>
      <c r="M586" s="14"/>
      <c r="N586" s="14"/>
      <c r="O586" s="14"/>
      <c r="P586" s="14"/>
      <c r="Q586" s="14"/>
      <c r="R586" s="14"/>
      <c r="S586" s="14"/>
      <c r="T586" s="14"/>
    </row>
    <row r="587" spans="1:20" x14ac:dyDescent="0.2">
      <c r="A587" s="14"/>
      <c r="B587" s="14"/>
      <c r="C587" s="67"/>
      <c r="D587" s="67"/>
      <c r="E587" s="14"/>
      <c r="F587" s="14"/>
      <c r="G587" s="14"/>
      <c r="H587" s="14"/>
      <c r="I587" s="14"/>
      <c r="J587" s="14"/>
      <c r="K587" s="14"/>
      <c r="L587" s="14"/>
      <c r="M587" s="14"/>
      <c r="N587" s="14"/>
      <c r="O587" s="14"/>
      <c r="P587" s="14"/>
      <c r="Q587" s="14"/>
      <c r="R587" s="14"/>
      <c r="S587" s="14"/>
      <c r="T587" s="14"/>
    </row>
    <row r="588" spans="1:20" x14ac:dyDescent="0.2">
      <c r="A588" s="14"/>
      <c r="B588" s="14"/>
      <c r="C588" s="67"/>
      <c r="D588" s="67"/>
      <c r="E588" s="14"/>
      <c r="F588" s="14"/>
      <c r="G588" s="14"/>
      <c r="H588" s="14"/>
      <c r="I588" s="14"/>
      <c r="J588" s="14"/>
      <c r="K588" s="14"/>
      <c r="L588" s="14"/>
      <c r="M588" s="14"/>
      <c r="N588" s="14"/>
      <c r="O588" s="14"/>
      <c r="P588" s="14"/>
      <c r="Q588" s="14"/>
      <c r="R588" s="14"/>
      <c r="S588" s="14"/>
      <c r="T588" s="14"/>
    </row>
    <row r="589" spans="1:20" x14ac:dyDescent="0.2">
      <c r="A589" s="14"/>
      <c r="B589" s="14"/>
      <c r="C589" s="67"/>
      <c r="D589" s="67"/>
      <c r="E589" s="14"/>
      <c r="F589" s="14"/>
      <c r="G589" s="14"/>
      <c r="H589" s="14"/>
      <c r="I589" s="14"/>
      <c r="J589" s="14"/>
      <c r="K589" s="14"/>
      <c r="L589" s="14"/>
      <c r="M589" s="14"/>
      <c r="N589" s="14"/>
      <c r="O589" s="14"/>
      <c r="P589" s="14"/>
      <c r="Q589" s="14"/>
      <c r="R589" s="14"/>
      <c r="S589" s="14"/>
      <c r="T589" s="14"/>
    </row>
    <row r="590" spans="1:20" x14ac:dyDescent="0.2">
      <c r="A590" s="14"/>
      <c r="B590" s="14"/>
      <c r="C590" s="67"/>
      <c r="D590" s="67"/>
      <c r="E590" s="14"/>
      <c r="F590" s="14"/>
      <c r="G590" s="14"/>
      <c r="H590" s="14"/>
      <c r="I590" s="14"/>
      <c r="J590" s="14"/>
      <c r="K590" s="14"/>
      <c r="L590" s="14"/>
      <c r="M590" s="14"/>
      <c r="N590" s="14"/>
      <c r="O590" s="14"/>
      <c r="P590" s="14"/>
      <c r="Q590" s="14"/>
      <c r="R590" s="14"/>
      <c r="S590" s="14"/>
      <c r="T590" s="14"/>
    </row>
    <row r="591" spans="1:20" x14ac:dyDescent="0.2">
      <c r="A591" s="14"/>
      <c r="B591" s="14"/>
      <c r="C591" s="67"/>
      <c r="D591" s="67"/>
      <c r="E591" s="14"/>
      <c r="F591" s="14"/>
      <c r="G591" s="14"/>
      <c r="H591" s="14"/>
      <c r="I591" s="14"/>
      <c r="J591" s="14"/>
      <c r="K591" s="14"/>
      <c r="L591" s="14"/>
      <c r="M591" s="14"/>
      <c r="N591" s="14"/>
      <c r="O591" s="14"/>
      <c r="P591" s="14"/>
      <c r="Q591" s="14"/>
      <c r="R591" s="14"/>
      <c r="S591" s="14"/>
      <c r="T591" s="14"/>
    </row>
    <row r="592" spans="1:20" x14ac:dyDescent="0.2">
      <c r="A592" s="14"/>
      <c r="B592" s="14"/>
      <c r="C592" s="67"/>
      <c r="D592" s="67"/>
      <c r="E592" s="14"/>
      <c r="F592" s="14"/>
      <c r="G592" s="14"/>
      <c r="H592" s="14"/>
      <c r="I592" s="14"/>
      <c r="J592" s="14"/>
      <c r="K592" s="14"/>
      <c r="L592" s="14"/>
      <c r="M592" s="14"/>
      <c r="N592" s="14"/>
      <c r="O592" s="14"/>
      <c r="P592" s="14"/>
      <c r="Q592" s="14"/>
      <c r="R592" s="14"/>
      <c r="S592" s="14"/>
      <c r="T592" s="14"/>
    </row>
    <row r="593" spans="1:20" x14ac:dyDescent="0.2">
      <c r="A593" s="14"/>
      <c r="B593" s="14"/>
      <c r="C593" s="67"/>
      <c r="D593" s="67"/>
      <c r="E593" s="14"/>
      <c r="F593" s="14"/>
      <c r="G593" s="14"/>
      <c r="H593" s="14"/>
      <c r="I593" s="14"/>
      <c r="J593" s="14"/>
      <c r="K593" s="14"/>
      <c r="L593" s="14"/>
      <c r="M593" s="14"/>
      <c r="N593" s="14"/>
      <c r="O593" s="14"/>
      <c r="P593" s="14"/>
      <c r="Q593" s="14"/>
      <c r="R593" s="14"/>
      <c r="S593" s="14"/>
      <c r="T593" s="14"/>
    </row>
    <row r="594" spans="1:20" x14ac:dyDescent="0.2">
      <c r="A594" s="14"/>
      <c r="B594" s="14"/>
      <c r="C594" s="67"/>
      <c r="D594" s="67"/>
      <c r="E594" s="14"/>
      <c r="F594" s="14"/>
      <c r="G594" s="14"/>
      <c r="H594" s="14"/>
      <c r="I594" s="14"/>
      <c r="J594" s="14"/>
      <c r="K594" s="14"/>
      <c r="L594" s="14"/>
      <c r="M594" s="14"/>
      <c r="N594" s="14"/>
      <c r="O594" s="14"/>
      <c r="P594" s="14"/>
      <c r="Q594" s="14"/>
      <c r="R594" s="14"/>
      <c r="S594" s="14"/>
      <c r="T594" s="14"/>
    </row>
    <row r="595" spans="1:20" x14ac:dyDescent="0.2">
      <c r="A595" s="14"/>
      <c r="B595" s="14"/>
      <c r="C595" s="67"/>
      <c r="D595" s="67"/>
      <c r="E595" s="14"/>
      <c r="F595" s="14"/>
      <c r="G595" s="14"/>
      <c r="H595" s="14"/>
      <c r="I595" s="14"/>
      <c r="J595" s="14"/>
      <c r="K595" s="14"/>
      <c r="L595" s="14"/>
      <c r="M595" s="14"/>
      <c r="N595" s="14"/>
      <c r="O595" s="14"/>
      <c r="P595" s="14"/>
      <c r="Q595" s="14"/>
      <c r="R595" s="14"/>
      <c r="S595" s="14"/>
      <c r="T595" s="14"/>
    </row>
    <row r="596" spans="1:20" x14ac:dyDescent="0.2">
      <c r="A596" s="14"/>
      <c r="B596" s="14"/>
      <c r="C596" s="67"/>
      <c r="D596" s="67"/>
      <c r="E596" s="14"/>
      <c r="F596" s="14"/>
      <c r="G596" s="14"/>
      <c r="H596" s="14"/>
      <c r="I596" s="14"/>
      <c r="J596" s="14"/>
      <c r="K596" s="14"/>
      <c r="L596" s="14"/>
      <c r="M596" s="14"/>
      <c r="N596" s="14"/>
      <c r="O596" s="14"/>
      <c r="P596" s="14"/>
      <c r="Q596" s="14"/>
      <c r="R596" s="14"/>
      <c r="S596" s="14"/>
      <c r="T596" s="14"/>
    </row>
    <row r="597" spans="1:20" x14ac:dyDescent="0.2">
      <c r="A597" s="14"/>
      <c r="B597" s="14"/>
      <c r="C597" s="67"/>
      <c r="D597" s="67"/>
      <c r="E597" s="14"/>
      <c r="F597" s="14"/>
      <c r="G597" s="14"/>
      <c r="H597" s="14"/>
      <c r="I597" s="14"/>
      <c r="J597" s="14"/>
      <c r="K597" s="14"/>
      <c r="L597" s="14"/>
      <c r="M597" s="14"/>
      <c r="N597" s="14"/>
      <c r="O597" s="14"/>
      <c r="P597" s="14"/>
      <c r="Q597" s="14"/>
      <c r="R597" s="14"/>
      <c r="S597" s="14"/>
      <c r="T597" s="14"/>
    </row>
    <row r="598" spans="1:20" x14ac:dyDescent="0.2">
      <c r="A598" s="14"/>
      <c r="B598" s="14"/>
      <c r="C598" s="67"/>
      <c r="D598" s="67"/>
      <c r="E598" s="14"/>
      <c r="F598" s="14"/>
      <c r="G598" s="14"/>
      <c r="H598" s="14"/>
      <c r="I598" s="14"/>
      <c r="J598" s="14"/>
      <c r="K598" s="14"/>
      <c r="L598" s="14"/>
      <c r="M598" s="14"/>
      <c r="N598" s="14"/>
      <c r="O598" s="14"/>
      <c r="P598" s="14"/>
      <c r="Q598" s="14"/>
      <c r="R598" s="14"/>
      <c r="S598" s="14"/>
      <c r="T598" s="14"/>
    </row>
    <row r="599" spans="1:20" x14ac:dyDescent="0.2">
      <c r="A599" s="14"/>
      <c r="B599" s="14"/>
      <c r="C599" s="67"/>
      <c r="D599" s="67"/>
      <c r="E599" s="14"/>
      <c r="F599" s="14"/>
      <c r="G599" s="14"/>
      <c r="H599" s="14"/>
      <c r="I599" s="14"/>
      <c r="J599" s="14"/>
      <c r="K599" s="14"/>
      <c r="L599" s="14"/>
      <c r="M599" s="14"/>
      <c r="N599" s="14"/>
      <c r="O599" s="14"/>
      <c r="P599" s="14"/>
      <c r="Q599" s="14"/>
      <c r="R599" s="14"/>
      <c r="S599" s="14"/>
      <c r="T599" s="14"/>
    </row>
    <row r="600" spans="1:20" x14ac:dyDescent="0.2">
      <c r="A600" s="14"/>
      <c r="B600" s="14"/>
      <c r="C600" s="67"/>
      <c r="D600" s="67"/>
      <c r="E600" s="14"/>
      <c r="F600" s="14"/>
      <c r="G600" s="14"/>
      <c r="H600" s="14"/>
      <c r="I600" s="14"/>
      <c r="J600" s="14"/>
      <c r="K600" s="14"/>
      <c r="L600" s="14"/>
      <c r="M600" s="14"/>
      <c r="N600" s="14"/>
      <c r="O600" s="14"/>
      <c r="P600" s="14"/>
      <c r="Q600" s="14"/>
      <c r="R600" s="14"/>
      <c r="S600" s="14"/>
      <c r="T600" s="14"/>
    </row>
    <row r="601" spans="1:20" x14ac:dyDescent="0.2">
      <c r="A601" s="14"/>
      <c r="B601" s="14"/>
      <c r="C601" s="67"/>
      <c r="D601" s="67"/>
      <c r="E601" s="14"/>
      <c r="F601" s="14"/>
      <c r="G601" s="14"/>
      <c r="H601" s="14"/>
      <c r="I601" s="14"/>
      <c r="J601" s="14"/>
      <c r="K601" s="14"/>
      <c r="L601" s="14"/>
      <c r="M601" s="14"/>
      <c r="N601" s="14"/>
      <c r="O601" s="14"/>
      <c r="P601" s="14"/>
      <c r="Q601" s="14"/>
      <c r="R601" s="14"/>
      <c r="S601" s="14"/>
      <c r="T601" s="14"/>
    </row>
    <row r="602" spans="1:20" x14ac:dyDescent="0.2">
      <c r="A602" s="14"/>
      <c r="B602" s="14"/>
      <c r="C602" s="67"/>
      <c r="D602" s="67"/>
      <c r="E602" s="14"/>
      <c r="F602" s="14"/>
      <c r="G602" s="14"/>
      <c r="H602" s="14"/>
      <c r="I602" s="14"/>
      <c r="J602" s="14"/>
      <c r="K602" s="14"/>
      <c r="L602" s="14"/>
      <c r="M602" s="14"/>
      <c r="N602" s="14"/>
      <c r="O602" s="14"/>
      <c r="P602" s="14"/>
      <c r="Q602" s="14"/>
      <c r="R602" s="14"/>
      <c r="S602" s="14"/>
      <c r="T602" s="14"/>
    </row>
    <row r="603" spans="1:20" x14ac:dyDescent="0.2">
      <c r="A603" s="14"/>
      <c r="B603" s="14"/>
      <c r="C603" s="67"/>
      <c r="D603" s="67"/>
      <c r="E603" s="14"/>
      <c r="F603" s="14"/>
      <c r="G603" s="14"/>
      <c r="H603" s="14"/>
      <c r="I603" s="14"/>
      <c r="J603" s="14"/>
      <c r="K603" s="14"/>
      <c r="L603" s="14"/>
      <c r="M603" s="14"/>
      <c r="N603" s="14"/>
      <c r="O603" s="14"/>
      <c r="P603" s="14"/>
      <c r="Q603" s="14"/>
      <c r="R603" s="14"/>
      <c r="S603" s="14"/>
      <c r="T603" s="14"/>
    </row>
    <row r="604" spans="1:20" x14ac:dyDescent="0.2">
      <c r="A604" s="14"/>
      <c r="B604" s="14"/>
      <c r="C604" s="67"/>
      <c r="D604" s="67"/>
      <c r="E604" s="14"/>
      <c r="F604" s="14"/>
      <c r="G604" s="14"/>
      <c r="H604" s="14"/>
      <c r="I604" s="14"/>
      <c r="J604" s="14"/>
      <c r="K604" s="14"/>
      <c r="L604" s="14"/>
      <c r="M604" s="14"/>
      <c r="N604" s="14"/>
      <c r="O604" s="14"/>
      <c r="P604" s="14"/>
      <c r="Q604" s="14"/>
      <c r="R604" s="14"/>
      <c r="S604" s="14"/>
      <c r="T604" s="14"/>
    </row>
    <row r="605" spans="1:20" x14ac:dyDescent="0.2">
      <c r="A605" s="14"/>
      <c r="B605" s="14"/>
      <c r="C605" s="67"/>
      <c r="D605" s="67"/>
      <c r="E605" s="14"/>
      <c r="F605" s="14"/>
      <c r="G605" s="14"/>
      <c r="H605" s="14"/>
      <c r="I605" s="14"/>
      <c r="J605" s="14"/>
      <c r="K605" s="14"/>
      <c r="L605" s="14"/>
      <c r="M605" s="14"/>
      <c r="N605" s="14"/>
      <c r="O605" s="14"/>
      <c r="P605" s="14"/>
      <c r="Q605" s="14"/>
      <c r="R605" s="14"/>
      <c r="S605" s="14"/>
      <c r="T605" s="14"/>
    </row>
    <row r="606" spans="1:20" x14ac:dyDescent="0.2">
      <c r="A606" s="14"/>
      <c r="B606" s="14"/>
      <c r="C606" s="67"/>
      <c r="D606" s="67"/>
      <c r="E606" s="14"/>
      <c r="F606" s="14"/>
      <c r="G606" s="14"/>
      <c r="H606" s="14"/>
      <c r="I606" s="14"/>
      <c r="J606" s="14"/>
      <c r="K606" s="14"/>
      <c r="L606" s="14"/>
      <c r="M606" s="14"/>
      <c r="N606" s="14"/>
      <c r="O606" s="14"/>
      <c r="P606" s="14"/>
      <c r="Q606" s="14"/>
      <c r="R606" s="14"/>
      <c r="S606" s="14"/>
      <c r="T606" s="14"/>
    </row>
    <row r="607" spans="1:20" x14ac:dyDescent="0.2">
      <c r="A607" s="14"/>
      <c r="B607" s="14"/>
      <c r="C607" s="67"/>
      <c r="D607" s="67"/>
      <c r="E607" s="14"/>
      <c r="F607" s="14"/>
      <c r="G607" s="14"/>
      <c r="H607" s="14"/>
      <c r="I607" s="14"/>
      <c r="J607" s="14"/>
      <c r="K607" s="14"/>
      <c r="L607" s="14"/>
      <c r="M607" s="14"/>
      <c r="N607" s="14"/>
      <c r="O607" s="14"/>
      <c r="P607" s="14"/>
      <c r="Q607" s="14"/>
      <c r="R607" s="14"/>
      <c r="S607" s="14"/>
      <c r="T607" s="14"/>
    </row>
    <row r="608" spans="1:20" x14ac:dyDescent="0.2">
      <c r="A608" s="14"/>
      <c r="B608" s="14"/>
      <c r="C608" s="67"/>
      <c r="D608" s="67"/>
      <c r="E608" s="14"/>
      <c r="F608" s="14"/>
      <c r="G608" s="14"/>
      <c r="H608" s="14"/>
      <c r="I608" s="14"/>
      <c r="J608" s="14"/>
      <c r="K608" s="14"/>
      <c r="L608" s="14"/>
      <c r="M608" s="14"/>
      <c r="N608" s="14"/>
      <c r="O608" s="14"/>
      <c r="P608" s="14"/>
      <c r="Q608" s="14"/>
      <c r="R608" s="14"/>
      <c r="S608" s="14"/>
      <c r="T608" s="14"/>
    </row>
    <row r="609" spans="1:20" x14ac:dyDescent="0.2">
      <c r="A609" s="14"/>
      <c r="B609" s="14"/>
      <c r="C609" s="67"/>
      <c r="D609" s="67"/>
      <c r="E609" s="14"/>
      <c r="F609" s="14"/>
      <c r="G609" s="14"/>
      <c r="H609" s="14"/>
      <c r="I609" s="14"/>
      <c r="J609" s="14"/>
      <c r="K609" s="14"/>
      <c r="L609" s="14"/>
      <c r="M609" s="14"/>
      <c r="N609" s="14"/>
      <c r="O609" s="14"/>
      <c r="P609" s="14"/>
      <c r="Q609" s="14"/>
      <c r="R609" s="14"/>
      <c r="S609" s="14"/>
      <c r="T609" s="14"/>
    </row>
    <row r="610" spans="1:20" x14ac:dyDescent="0.2">
      <c r="A610" s="14"/>
      <c r="B610" s="14"/>
      <c r="C610" s="67"/>
      <c r="D610" s="67"/>
      <c r="E610" s="14"/>
      <c r="F610" s="14"/>
      <c r="G610" s="14"/>
      <c r="H610" s="14"/>
      <c r="I610" s="14"/>
      <c r="J610" s="14"/>
      <c r="K610" s="14"/>
      <c r="L610" s="14"/>
      <c r="M610" s="14"/>
      <c r="N610" s="14"/>
      <c r="O610" s="14"/>
      <c r="P610" s="14"/>
      <c r="Q610" s="14"/>
      <c r="R610" s="14"/>
      <c r="S610" s="14"/>
      <c r="T610" s="14"/>
    </row>
    <row r="611" spans="1:20" x14ac:dyDescent="0.2">
      <c r="A611" s="14"/>
      <c r="B611" s="14"/>
      <c r="C611" s="67"/>
      <c r="D611" s="67"/>
      <c r="E611" s="14"/>
      <c r="F611" s="14"/>
      <c r="G611" s="14"/>
      <c r="H611" s="14"/>
      <c r="I611" s="14"/>
      <c r="J611" s="14"/>
      <c r="K611" s="14"/>
      <c r="L611" s="14"/>
      <c r="M611" s="14"/>
      <c r="N611" s="14"/>
      <c r="O611" s="14"/>
      <c r="P611" s="14"/>
      <c r="Q611" s="14"/>
      <c r="R611" s="14"/>
      <c r="S611" s="14"/>
      <c r="T611" s="14"/>
    </row>
    <row r="612" spans="1:20" x14ac:dyDescent="0.2">
      <c r="A612" s="14"/>
      <c r="B612" s="14"/>
      <c r="C612" s="67"/>
      <c r="D612" s="67"/>
      <c r="E612" s="14"/>
      <c r="F612" s="14"/>
      <c r="G612" s="14"/>
      <c r="H612" s="14"/>
      <c r="I612" s="14"/>
      <c r="J612" s="14"/>
      <c r="K612" s="14"/>
      <c r="L612" s="14"/>
      <c r="M612" s="14"/>
      <c r="N612" s="14"/>
      <c r="O612" s="14"/>
      <c r="P612" s="14"/>
      <c r="Q612" s="14"/>
      <c r="R612" s="14"/>
      <c r="S612" s="14"/>
      <c r="T612" s="14"/>
    </row>
    <row r="613" spans="1:20" x14ac:dyDescent="0.2">
      <c r="A613" s="14"/>
      <c r="B613" s="14"/>
      <c r="C613" s="67"/>
      <c r="D613" s="67"/>
      <c r="E613" s="14"/>
      <c r="F613" s="14"/>
      <c r="G613" s="14"/>
      <c r="H613" s="14"/>
      <c r="I613" s="14"/>
      <c r="J613" s="14"/>
      <c r="K613" s="14"/>
      <c r="L613" s="14"/>
      <c r="M613" s="14"/>
      <c r="N613" s="14"/>
      <c r="O613" s="14"/>
      <c r="P613" s="14"/>
      <c r="Q613" s="14"/>
      <c r="R613" s="14"/>
      <c r="S613" s="14"/>
      <c r="T613" s="14"/>
    </row>
    <row r="614" spans="1:20" x14ac:dyDescent="0.2">
      <c r="A614" s="14"/>
      <c r="B614" s="14"/>
      <c r="C614" s="67"/>
      <c r="D614" s="67"/>
      <c r="E614" s="14"/>
      <c r="F614" s="14"/>
      <c r="G614" s="14"/>
      <c r="H614" s="14"/>
      <c r="I614" s="14"/>
      <c r="J614" s="14"/>
      <c r="K614" s="14"/>
      <c r="L614" s="14"/>
      <c r="M614" s="14"/>
      <c r="N614" s="14"/>
      <c r="O614" s="14"/>
      <c r="P614" s="14"/>
      <c r="Q614" s="14"/>
      <c r="R614" s="14"/>
      <c r="S614" s="14"/>
      <c r="T614" s="14"/>
    </row>
    <row r="615" spans="1:20" x14ac:dyDescent="0.2">
      <c r="A615" s="14"/>
      <c r="B615" s="14"/>
      <c r="C615" s="67"/>
      <c r="D615" s="67"/>
      <c r="E615" s="14"/>
      <c r="F615" s="14"/>
      <c r="G615" s="14"/>
      <c r="H615" s="14"/>
      <c r="I615" s="14"/>
      <c r="J615" s="14"/>
      <c r="K615" s="14"/>
      <c r="L615" s="14"/>
      <c r="M615" s="14"/>
      <c r="N615" s="14"/>
      <c r="O615" s="14"/>
      <c r="P615" s="14"/>
      <c r="Q615" s="14"/>
      <c r="R615" s="14"/>
      <c r="S615" s="14"/>
      <c r="T615" s="14"/>
    </row>
    <row r="616" spans="1:20" x14ac:dyDescent="0.2">
      <c r="A616" s="14"/>
      <c r="B616" s="14"/>
      <c r="C616" s="67"/>
      <c r="D616" s="67"/>
      <c r="E616" s="14"/>
      <c r="F616" s="14"/>
      <c r="G616" s="14"/>
      <c r="H616" s="14"/>
      <c r="I616" s="14"/>
      <c r="J616" s="14"/>
      <c r="K616" s="14"/>
      <c r="L616" s="14"/>
      <c r="M616" s="14"/>
      <c r="N616" s="14"/>
      <c r="O616" s="14"/>
      <c r="P616" s="14"/>
      <c r="Q616" s="14"/>
      <c r="R616" s="14"/>
      <c r="S616" s="14"/>
      <c r="T616" s="14"/>
    </row>
    <row r="617" spans="1:20" x14ac:dyDescent="0.2">
      <c r="A617" s="14"/>
      <c r="B617" s="14"/>
      <c r="C617" s="67"/>
      <c r="D617" s="67"/>
      <c r="E617" s="14"/>
      <c r="F617" s="14"/>
      <c r="G617" s="14"/>
      <c r="H617" s="14"/>
      <c r="I617" s="14"/>
      <c r="J617" s="14"/>
      <c r="K617" s="14"/>
      <c r="L617" s="14"/>
      <c r="M617" s="14"/>
      <c r="N617" s="14"/>
      <c r="O617" s="14"/>
      <c r="P617" s="14"/>
      <c r="Q617" s="14"/>
      <c r="R617" s="14"/>
      <c r="S617" s="14"/>
      <c r="T617" s="14"/>
    </row>
    <row r="618" spans="1:20" x14ac:dyDescent="0.2">
      <c r="A618" s="14"/>
      <c r="B618" s="14"/>
      <c r="C618" s="67"/>
      <c r="D618" s="67"/>
      <c r="E618" s="14"/>
      <c r="F618" s="14"/>
      <c r="G618" s="14"/>
      <c r="H618" s="14"/>
      <c r="I618" s="14"/>
      <c r="J618" s="14"/>
      <c r="K618" s="14"/>
      <c r="L618" s="14"/>
      <c r="M618" s="14"/>
      <c r="N618" s="14"/>
      <c r="O618" s="14"/>
      <c r="P618" s="14"/>
      <c r="Q618" s="14"/>
      <c r="R618" s="14"/>
      <c r="S618" s="14"/>
      <c r="T618" s="14"/>
    </row>
    <row r="619" spans="1:20" x14ac:dyDescent="0.2">
      <c r="A619" s="14"/>
      <c r="B619" s="14"/>
      <c r="C619" s="67"/>
      <c r="D619" s="67"/>
      <c r="E619" s="14"/>
      <c r="F619" s="14"/>
      <c r="G619" s="14"/>
      <c r="H619" s="14"/>
      <c r="I619" s="14"/>
      <c r="J619" s="14"/>
      <c r="K619" s="14"/>
      <c r="L619" s="14"/>
      <c r="M619" s="14"/>
      <c r="N619" s="14"/>
      <c r="O619" s="14"/>
      <c r="P619" s="14"/>
      <c r="Q619" s="14"/>
      <c r="R619" s="14"/>
      <c r="S619" s="14"/>
      <c r="T619" s="14"/>
    </row>
    <row r="620" spans="1:20" x14ac:dyDescent="0.2">
      <c r="A620" s="14"/>
      <c r="B620" s="14"/>
      <c r="C620" s="67"/>
      <c r="D620" s="67"/>
      <c r="E620" s="14"/>
      <c r="F620" s="14"/>
      <c r="G620" s="14"/>
      <c r="H620" s="14"/>
      <c r="I620" s="14"/>
      <c r="J620" s="14"/>
      <c r="K620" s="14"/>
      <c r="L620" s="14"/>
      <c r="M620" s="14"/>
      <c r="N620" s="14"/>
      <c r="O620" s="14"/>
      <c r="P620" s="14"/>
      <c r="Q620" s="14"/>
      <c r="R620" s="14"/>
      <c r="S620" s="14"/>
      <c r="T620" s="14"/>
    </row>
    <row r="621" spans="1:20" x14ac:dyDescent="0.2">
      <c r="A621" s="14"/>
      <c r="B621" s="14"/>
      <c r="C621" s="67"/>
      <c r="D621" s="67"/>
      <c r="E621" s="14"/>
      <c r="F621" s="14"/>
      <c r="G621" s="14"/>
      <c r="H621" s="14"/>
      <c r="I621" s="14"/>
      <c r="J621" s="14"/>
      <c r="K621" s="14"/>
      <c r="L621" s="14"/>
      <c r="M621" s="14"/>
      <c r="N621" s="14"/>
      <c r="O621" s="14"/>
      <c r="P621" s="14"/>
      <c r="Q621" s="14"/>
      <c r="R621" s="14"/>
      <c r="S621" s="14"/>
      <c r="T621" s="14"/>
    </row>
    <row r="622" spans="1:20" x14ac:dyDescent="0.2">
      <c r="A622" s="14"/>
      <c r="B622" s="14"/>
      <c r="C622" s="67"/>
      <c r="D622" s="67"/>
      <c r="E622" s="14"/>
      <c r="F622" s="14"/>
      <c r="G622" s="14"/>
      <c r="H622" s="14"/>
      <c r="I622" s="14"/>
      <c r="J622" s="14"/>
      <c r="K622" s="14"/>
      <c r="L622" s="14"/>
      <c r="M622" s="14"/>
      <c r="N622" s="14"/>
      <c r="O622" s="14"/>
      <c r="P622" s="14"/>
      <c r="Q622" s="14"/>
      <c r="R622" s="14"/>
      <c r="S622" s="14"/>
      <c r="T622" s="14"/>
    </row>
    <row r="623" spans="1:20" x14ac:dyDescent="0.2">
      <c r="A623" s="14"/>
      <c r="B623" s="14"/>
      <c r="C623" s="67"/>
      <c r="D623" s="67"/>
      <c r="E623" s="14"/>
      <c r="F623" s="14"/>
      <c r="G623" s="14"/>
      <c r="H623" s="14"/>
      <c r="I623" s="14"/>
      <c r="J623" s="14"/>
      <c r="K623" s="14"/>
      <c r="L623" s="14"/>
      <c r="M623" s="14"/>
      <c r="N623" s="14"/>
      <c r="O623" s="14"/>
      <c r="P623" s="14"/>
      <c r="Q623" s="14"/>
      <c r="R623" s="14"/>
      <c r="S623" s="14"/>
      <c r="T623" s="14"/>
    </row>
    <row r="624" spans="1:20" x14ac:dyDescent="0.2">
      <c r="A624" s="14"/>
      <c r="B624" s="13"/>
      <c r="C624" s="66"/>
      <c r="D624" s="66"/>
      <c r="E624" s="13"/>
      <c r="F624" s="13"/>
      <c r="G624" s="13"/>
      <c r="H624" s="13"/>
      <c r="I624" s="13"/>
      <c r="J624" s="14"/>
      <c r="K624" s="14"/>
      <c r="L624" s="14"/>
      <c r="M624" s="14"/>
      <c r="N624" s="14"/>
      <c r="O624" s="14"/>
      <c r="P624" s="14"/>
      <c r="Q624" s="14"/>
      <c r="R624" s="14"/>
      <c r="S624" s="14"/>
      <c r="T624" s="14"/>
    </row>
    <row r="625" spans="1:20" x14ac:dyDescent="0.2">
      <c r="A625" s="14"/>
      <c r="J625" s="14"/>
      <c r="K625" s="14"/>
      <c r="L625" s="14"/>
      <c r="M625" s="14"/>
      <c r="N625" s="14"/>
      <c r="O625" s="14"/>
      <c r="P625" s="14"/>
      <c r="Q625" s="14"/>
      <c r="R625" s="14"/>
      <c r="S625" s="14"/>
      <c r="T625" s="14"/>
    </row>
    <row r="626" spans="1:20" x14ac:dyDescent="0.2">
      <c r="A626" s="14"/>
      <c r="J626" s="14"/>
      <c r="K626" s="14"/>
      <c r="L626" s="14"/>
      <c r="M626" s="14"/>
      <c r="N626" s="14"/>
      <c r="O626" s="14"/>
      <c r="P626" s="14"/>
      <c r="Q626" s="14"/>
      <c r="R626" s="14"/>
      <c r="S626" s="14"/>
      <c r="T626" s="14"/>
    </row>
    <row r="627" spans="1:20" x14ac:dyDescent="0.2">
      <c r="A627" s="14"/>
      <c r="J627" s="14"/>
      <c r="K627" s="14"/>
      <c r="L627" s="14"/>
      <c r="M627" s="14"/>
      <c r="N627" s="14"/>
      <c r="O627" s="14"/>
      <c r="P627" s="14"/>
      <c r="Q627" s="14"/>
      <c r="R627" s="14"/>
      <c r="S627" s="14"/>
      <c r="T627" s="14"/>
    </row>
    <row r="628" spans="1:20" x14ac:dyDescent="0.2">
      <c r="A628" s="14"/>
      <c r="J628" s="14"/>
      <c r="K628" s="14"/>
      <c r="L628" s="14"/>
      <c r="M628" s="14"/>
      <c r="N628" s="14"/>
      <c r="O628" s="14"/>
      <c r="P628" s="14"/>
      <c r="Q628" s="14"/>
      <c r="R628" s="14"/>
      <c r="S628" s="14"/>
      <c r="T628" s="14"/>
    </row>
    <row r="629" spans="1:20" x14ac:dyDescent="0.2">
      <c r="A629" s="14"/>
      <c r="J629" s="14"/>
      <c r="K629" s="14"/>
      <c r="L629" s="14"/>
      <c r="M629" s="14"/>
      <c r="N629" s="14"/>
      <c r="O629" s="14"/>
      <c r="P629" s="14"/>
      <c r="Q629" s="14"/>
      <c r="R629" s="14"/>
      <c r="S629" s="14"/>
      <c r="T629" s="14"/>
    </row>
    <row r="630" spans="1:20" x14ac:dyDescent="0.2">
      <c r="A630" s="14"/>
      <c r="J630" s="14"/>
      <c r="K630" s="14"/>
      <c r="L630" s="14"/>
      <c r="M630" s="14"/>
      <c r="N630" s="14"/>
      <c r="O630" s="14"/>
      <c r="P630" s="14"/>
      <c r="Q630" s="14"/>
      <c r="R630" s="14"/>
      <c r="S630" s="14"/>
      <c r="T630" s="14"/>
    </row>
    <row r="631" spans="1:20" x14ac:dyDescent="0.2">
      <c r="A631" s="14"/>
      <c r="J631" s="14"/>
      <c r="K631" s="14"/>
      <c r="L631" s="14"/>
      <c r="M631" s="14"/>
      <c r="N631" s="14"/>
      <c r="O631" s="14"/>
      <c r="P631" s="14"/>
      <c r="Q631" s="14"/>
      <c r="R631" s="14"/>
      <c r="S631" s="14"/>
      <c r="T631" s="14"/>
    </row>
    <row r="632" spans="1:20" x14ac:dyDescent="0.2">
      <c r="A632" s="14"/>
      <c r="J632" s="14"/>
      <c r="K632" s="14"/>
      <c r="L632" s="14"/>
      <c r="M632" s="14"/>
      <c r="N632" s="14"/>
      <c r="O632" s="14"/>
      <c r="P632" s="14"/>
      <c r="Q632" s="14"/>
      <c r="R632" s="14"/>
      <c r="S632" s="14"/>
      <c r="T632" s="14"/>
    </row>
    <row r="633" spans="1:20" x14ac:dyDescent="0.2">
      <c r="A633" s="14"/>
      <c r="J633" s="14"/>
      <c r="K633" s="14"/>
      <c r="L633" s="14"/>
      <c r="M633" s="14"/>
      <c r="N633" s="14"/>
      <c r="O633" s="14"/>
      <c r="P633" s="14"/>
      <c r="Q633" s="14"/>
      <c r="R633" s="14"/>
      <c r="S633" s="14"/>
      <c r="T633" s="14"/>
    </row>
    <row r="634" spans="1:20" x14ac:dyDescent="0.2">
      <c r="A634" s="14"/>
      <c r="J634" s="14"/>
      <c r="K634" s="14"/>
      <c r="L634" s="14"/>
      <c r="M634" s="14"/>
      <c r="N634" s="14"/>
      <c r="O634" s="14"/>
      <c r="P634" s="14"/>
      <c r="Q634" s="14"/>
      <c r="R634" s="14"/>
      <c r="S634" s="14"/>
      <c r="T634" s="14"/>
    </row>
    <row r="635" spans="1:20" x14ac:dyDescent="0.2">
      <c r="A635" s="14"/>
      <c r="J635" s="14"/>
      <c r="K635" s="14"/>
      <c r="L635" s="14"/>
      <c r="M635" s="14"/>
      <c r="N635" s="14"/>
      <c r="O635" s="14"/>
      <c r="P635" s="14"/>
      <c r="Q635" s="14"/>
      <c r="R635" s="14"/>
      <c r="S635" s="14"/>
      <c r="T635" s="14"/>
    </row>
    <row r="636" spans="1:20" x14ac:dyDescent="0.2">
      <c r="A636" s="14"/>
      <c r="J636" s="14"/>
      <c r="K636" s="14"/>
      <c r="L636" s="14"/>
      <c r="M636" s="14"/>
      <c r="N636" s="14"/>
      <c r="O636" s="14"/>
      <c r="P636" s="14"/>
      <c r="Q636" s="14"/>
      <c r="R636" s="14"/>
      <c r="S636" s="14"/>
      <c r="T636" s="14"/>
    </row>
    <row r="637" spans="1:20" x14ac:dyDescent="0.2">
      <c r="A637" s="14"/>
      <c r="J637" s="14"/>
      <c r="K637" s="14"/>
      <c r="L637" s="14"/>
      <c r="M637" s="14"/>
      <c r="N637" s="14"/>
      <c r="O637" s="14"/>
      <c r="P637" s="14"/>
      <c r="Q637" s="14"/>
      <c r="R637" s="14"/>
      <c r="S637" s="14"/>
      <c r="T637" s="14"/>
    </row>
    <row r="638" spans="1:20" x14ac:dyDescent="0.2">
      <c r="A638" s="14"/>
      <c r="J638" s="14"/>
      <c r="K638" s="14"/>
      <c r="L638" s="14"/>
      <c r="M638" s="14"/>
      <c r="N638" s="14"/>
      <c r="O638" s="14"/>
      <c r="P638" s="14"/>
      <c r="Q638" s="14"/>
      <c r="R638" s="14"/>
      <c r="S638" s="14"/>
      <c r="T638" s="14"/>
    </row>
    <row r="639" spans="1:20" x14ac:dyDescent="0.2">
      <c r="A639" s="14"/>
      <c r="J639" s="14"/>
      <c r="K639" s="14"/>
      <c r="L639" s="14"/>
      <c r="M639" s="14"/>
      <c r="N639" s="14"/>
      <c r="O639" s="14"/>
      <c r="P639" s="14"/>
      <c r="Q639" s="14"/>
      <c r="R639" s="14"/>
      <c r="S639" s="14"/>
      <c r="T639" s="14"/>
    </row>
    <row r="640" spans="1:20" x14ac:dyDescent="0.2">
      <c r="A640" s="14"/>
      <c r="J640" s="14"/>
      <c r="K640" s="14"/>
      <c r="L640" s="14"/>
      <c r="M640" s="14"/>
      <c r="N640" s="14"/>
      <c r="O640" s="14"/>
      <c r="P640" s="14"/>
      <c r="Q640" s="14"/>
      <c r="R640" s="14"/>
      <c r="S640" s="14"/>
      <c r="T640" s="14"/>
    </row>
    <row r="641" spans="1:20" x14ac:dyDescent="0.2">
      <c r="A641" s="14"/>
      <c r="J641" s="14"/>
      <c r="K641" s="14"/>
      <c r="L641" s="14"/>
      <c r="M641" s="14"/>
      <c r="N641" s="14"/>
      <c r="O641" s="14"/>
      <c r="P641" s="14"/>
      <c r="Q641" s="14"/>
      <c r="R641" s="14"/>
      <c r="S641" s="14"/>
      <c r="T641" s="14"/>
    </row>
    <row r="642" spans="1:20" x14ac:dyDescent="0.2">
      <c r="A642" s="14"/>
      <c r="J642" s="14"/>
      <c r="K642" s="14"/>
      <c r="L642" s="14"/>
      <c r="M642" s="14"/>
      <c r="N642" s="14"/>
      <c r="O642" s="14"/>
      <c r="P642" s="14"/>
      <c r="Q642" s="14"/>
      <c r="R642" s="14"/>
      <c r="S642" s="14"/>
      <c r="T642" s="14"/>
    </row>
    <row r="643" spans="1:20" x14ac:dyDescent="0.2">
      <c r="A643" s="14"/>
      <c r="J643" s="14"/>
      <c r="K643" s="14"/>
      <c r="L643" s="14"/>
      <c r="M643" s="14"/>
      <c r="N643" s="14"/>
      <c r="O643" s="14"/>
      <c r="P643" s="14"/>
      <c r="Q643" s="14"/>
      <c r="R643" s="14"/>
      <c r="S643" s="14"/>
      <c r="T643" s="14"/>
    </row>
    <row r="644" spans="1:20" x14ac:dyDescent="0.2">
      <c r="A644" s="14"/>
      <c r="J644" s="14"/>
      <c r="K644" s="14"/>
      <c r="L644" s="14"/>
      <c r="M644" s="14"/>
      <c r="N644" s="14"/>
      <c r="O644" s="14"/>
      <c r="P644" s="14"/>
      <c r="Q644" s="14"/>
      <c r="R644" s="14"/>
      <c r="S644" s="14"/>
      <c r="T644" s="14"/>
    </row>
    <row r="645" spans="1:20" x14ac:dyDescent="0.2">
      <c r="A645" s="14"/>
      <c r="J645" s="14"/>
      <c r="K645" s="14"/>
      <c r="L645" s="14"/>
      <c r="M645" s="14"/>
      <c r="N645" s="14"/>
      <c r="O645" s="14"/>
      <c r="P645" s="14"/>
      <c r="Q645" s="14"/>
      <c r="R645" s="14"/>
      <c r="S645" s="14"/>
      <c r="T645" s="14"/>
    </row>
    <row r="646" spans="1:20" x14ac:dyDescent="0.2">
      <c r="A646" s="14"/>
      <c r="J646" s="14"/>
      <c r="K646" s="14"/>
      <c r="L646" s="14"/>
      <c r="M646" s="14"/>
      <c r="N646" s="14"/>
      <c r="O646" s="14"/>
      <c r="P646" s="14"/>
      <c r="Q646" s="14"/>
      <c r="R646" s="14"/>
      <c r="S646" s="14"/>
      <c r="T646" s="14"/>
    </row>
    <row r="647" spans="1:20" x14ac:dyDescent="0.2">
      <c r="A647" s="14"/>
      <c r="J647" s="14"/>
      <c r="K647" s="14"/>
      <c r="L647" s="14"/>
      <c r="M647" s="14"/>
      <c r="N647" s="14"/>
      <c r="O647" s="14"/>
      <c r="P647" s="14"/>
      <c r="Q647" s="14"/>
      <c r="R647" s="14"/>
      <c r="S647" s="14"/>
      <c r="T647" s="14"/>
    </row>
    <row r="648" spans="1:20" x14ac:dyDescent="0.2">
      <c r="A648" s="14"/>
      <c r="J648" s="14"/>
      <c r="K648" s="14"/>
      <c r="L648" s="14"/>
      <c r="M648" s="14"/>
      <c r="N648" s="14"/>
      <c r="O648" s="14"/>
      <c r="P648" s="14"/>
      <c r="Q648" s="14"/>
      <c r="R648" s="14"/>
      <c r="S648" s="14"/>
      <c r="T648" s="14"/>
    </row>
    <row r="649" spans="1:20" x14ac:dyDescent="0.2">
      <c r="A649" s="14"/>
      <c r="J649" s="14"/>
      <c r="K649" s="14"/>
      <c r="L649" s="14"/>
      <c r="M649" s="14"/>
      <c r="N649" s="14"/>
      <c r="O649" s="14"/>
      <c r="P649" s="14"/>
      <c r="Q649" s="14"/>
      <c r="R649" s="14"/>
      <c r="S649" s="14"/>
      <c r="T649" s="14"/>
    </row>
    <row r="650" spans="1:20" x14ac:dyDescent="0.2">
      <c r="A650" s="14"/>
      <c r="J650" s="14"/>
      <c r="K650" s="14"/>
      <c r="L650" s="14"/>
      <c r="M650" s="14"/>
      <c r="N650" s="14"/>
      <c r="O650" s="14"/>
      <c r="P650" s="14"/>
      <c r="Q650" s="14"/>
      <c r="R650" s="14"/>
      <c r="S650" s="14"/>
      <c r="T650" s="14"/>
    </row>
    <row r="651" spans="1:20" x14ac:dyDescent="0.2">
      <c r="A651" s="14"/>
      <c r="J651" s="14"/>
      <c r="K651" s="14"/>
      <c r="L651" s="14"/>
      <c r="M651" s="14"/>
      <c r="N651" s="14"/>
      <c r="O651" s="14"/>
      <c r="P651" s="14"/>
      <c r="Q651" s="14"/>
      <c r="R651" s="14"/>
      <c r="S651" s="14"/>
      <c r="T651" s="14"/>
    </row>
    <row r="652" spans="1:20" x14ac:dyDescent="0.2">
      <c r="A652" s="14"/>
      <c r="J652" s="14"/>
      <c r="K652" s="14"/>
      <c r="L652" s="14"/>
      <c r="M652" s="14"/>
      <c r="N652" s="14"/>
      <c r="O652" s="14"/>
      <c r="P652" s="14"/>
      <c r="Q652" s="14"/>
      <c r="R652" s="14"/>
      <c r="S652" s="14"/>
      <c r="T652" s="14"/>
    </row>
    <row r="653" spans="1:20" x14ac:dyDescent="0.2">
      <c r="A653" s="14"/>
      <c r="J653" s="14"/>
      <c r="K653" s="14"/>
      <c r="L653" s="14"/>
      <c r="M653" s="14"/>
      <c r="N653" s="14"/>
      <c r="O653" s="14"/>
      <c r="P653" s="14"/>
      <c r="Q653" s="14"/>
      <c r="R653" s="14"/>
      <c r="S653" s="14"/>
      <c r="T653" s="14"/>
    </row>
    <row r="654" spans="1:20" x14ac:dyDescent="0.2">
      <c r="A654" s="14"/>
      <c r="J654" s="14"/>
      <c r="K654" s="14"/>
      <c r="L654" s="14"/>
      <c r="M654" s="14"/>
      <c r="N654" s="14"/>
      <c r="O654" s="14"/>
      <c r="P654" s="14"/>
      <c r="Q654" s="14"/>
      <c r="R654" s="14"/>
      <c r="S654" s="14"/>
      <c r="T654" s="14"/>
    </row>
    <row r="655" spans="1:20" x14ac:dyDescent="0.2">
      <c r="A655" s="14"/>
      <c r="J655" s="14"/>
      <c r="K655" s="14"/>
      <c r="L655" s="14"/>
      <c r="M655" s="14"/>
      <c r="N655" s="14"/>
      <c r="O655" s="14"/>
      <c r="P655" s="14"/>
      <c r="Q655" s="14"/>
      <c r="R655" s="14"/>
      <c r="S655" s="14"/>
      <c r="T655" s="14"/>
    </row>
    <row r="656" spans="1:20" x14ac:dyDescent="0.2">
      <c r="A656" s="14"/>
      <c r="J656" s="14"/>
      <c r="K656" s="14"/>
      <c r="L656" s="14"/>
      <c r="M656" s="14"/>
      <c r="N656" s="14"/>
      <c r="O656" s="14"/>
      <c r="P656" s="14"/>
      <c r="Q656" s="14"/>
      <c r="R656" s="14"/>
      <c r="S656" s="14"/>
      <c r="T656" s="14"/>
    </row>
    <row r="657" spans="1:20" x14ac:dyDescent="0.2">
      <c r="A657" s="14"/>
      <c r="J657" s="14"/>
      <c r="K657" s="14"/>
      <c r="L657" s="14"/>
      <c r="M657" s="14"/>
      <c r="N657" s="14"/>
      <c r="O657" s="14"/>
      <c r="P657" s="14"/>
      <c r="Q657" s="14"/>
      <c r="R657" s="14"/>
      <c r="S657" s="14"/>
      <c r="T657" s="14"/>
    </row>
    <row r="658" spans="1:20" x14ac:dyDescent="0.2">
      <c r="A658" s="14"/>
      <c r="J658" s="14"/>
      <c r="K658" s="14"/>
      <c r="L658" s="14"/>
      <c r="M658" s="14"/>
      <c r="N658" s="14"/>
      <c r="O658" s="14"/>
      <c r="P658" s="14"/>
      <c r="Q658" s="14"/>
      <c r="R658" s="14"/>
      <c r="S658" s="14"/>
      <c r="T658" s="14"/>
    </row>
    <row r="659" spans="1:20" x14ac:dyDescent="0.2">
      <c r="A659" s="14"/>
      <c r="J659" s="14"/>
      <c r="K659" s="14"/>
      <c r="L659" s="14"/>
      <c r="M659" s="14"/>
      <c r="N659" s="14"/>
      <c r="O659" s="14"/>
      <c r="P659" s="14"/>
      <c r="Q659" s="14"/>
      <c r="R659" s="14"/>
      <c r="S659" s="14"/>
      <c r="T659" s="14"/>
    </row>
    <row r="660" spans="1:20" x14ac:dyDescent="0.2">
      <c r="A660" s="14"/>
      <c r="J660" s="14"/>
      <c r="K660" s="14"/>
      <c r="L660" s="14"/>
      <c r="M660" s="14"/>
      <c r="N660" s="14"/>
      <c r="O660" s="14"/>
      <c r="P660" s="14"/>
      <c r="Q660" s="14"/>
      <c r="R660" s="14"/>
      <c r="S660" s="14"/>
      <c r="T660" s="14"/>
    </row>
    <row r="661" spans="1:20" x14ac:dyDescent="0.2">
      <c r="A661" s="14"/>
      <c r="J661" s="14"/>
      <c r="K661" s="14"/>
      <c r="L661" s="14"/>
      <c r="M661" s="14"/>
      <c r="N661" s="14"/>
      <c r="O661" s="14"/>
      <c r="P661" s="14"/>
      <c r="Q661" s="14"/>
      <c r="R661" s="14"/>
      <c r="S661" s="14"/>
      <c r="T661" s="14"/>
    </row>
    <row r="662" spans="1:20" x14ac:dyDescent="0.2">
      <c r="A662" s="14"/>
      <c r="J662" s="14"/>
      <c r="K662" s="14"/>
      <c r="L662" s="14"/>
      <c r="M662" s="14"/>
      <c r="N662" s="14"/>
      <c r="O662" s="14"/>
      <c r="P662" s="14"/>
      <c r="Q662" s="14"/>
      <c r="R662" s="14"/>
      <c r="S662" s="14"/>
      <c r="T662" s="14"/>
    </row>
    <row r="663" spans="1:20" x14ac:dyDescent="0.2">
      <c r="A663" s="14"/>
      <c r="J663" s="14"/>
      <c r="K663" s="14"/>
      <c r="L663" s="14"/>
      <c r="M663" s="14"/>
      <c r="N663" s="14"/>
      <c r="O663" s="14"/>
      <c r="P663" s="14"/>
      <c r="Q663" s="14"/>
      <c r="R663" s="14"/>
      <c r="S663" s="14"/>
      <c r="T663" s="14"/>
    </row>
    <row r="664" spans="1:20" x14ac:dyDescent="0.2">
      <c r="A664" s="14"/>
      <c r="J664" s="14"/>
      <c r="K664" s="14"/>
      <c r="L664" s="14"/>
      <c r="M664" s="14"/>
      <c r="N664" s="14"/>
      <c r="O664" s="14"/>
      <c r="P664" s="14"/>
      <c r="Q664" s="14"/>
      <c r="R664" s="14"/>
      <c r="S664" s="14"/>
      <c r="T664" s="14"/>
    </row>
    <row r="665" spans="1:20" x14ac:dyDescent="0.2">
      <c r="A665" s="14"/>
      <c r="J665" s="14"/>
      <c r="K665" s="14"/>
      <c r="L665" s="14"/>
      <c r="M665" s="14"/>
      <c r="N665" s="14"/>
      <c r="O665" s="14"/>
      <c r="P665" s="14"/>
      <c r="Q665" s="14"/>
      <c r="R665" s="14"/>
      <c r="S665" s="14"/>
      <c r="T665" s="14"/>
    </row>
    <row r="666" spans="1:20" x14ac:dyDescent="0.2">
      <c r="A666" s="14"/>
      <c r="J666" s="14"/>
      <c r="K666" s="14"/>
      <c r="L666" s="14"/>
      <c r="M666" s="14"/>
      <c r="N666" s="14"/>
      <c r="O666" s="14"/>
      <c r="P666" s="14"/>
      <c r="Q666" s="14"/>
      <c r="R666" s="14"/>
      <c r="S666" s="14"/>
      <c r="T666" s="14"/>
    </row>
    <row r="667" spans="1:20" x14ac:dyDescent="0.2">
      <c r="A667" s="14"/>
      <c r="J667" s="14"/>
      <c r="K667" s="14"/>
      <c r="L667" s="14"/>
      <c r="M667" s="14"/>
      <c r="N667" s="14"/>
      <c r="O667" s="14"/>
      <c r="P667" s="14"/>
      <c r="Q667" s="14"/>
      <c r="R667" s="14"/>
      <c r="S667" s="14"/>
      <c r="T667" s="14"/>
    </row>
    <row r="668" spans="1:20" x14ac:dyDescent="0.2">
      <c r="A668" s="14"/>
      <c r="J668" s="14"/>
      <c r="K668" s="14"/>
      <c r="L668" s="14"/>
      <c r="M668" s="14"/>
      <c r="N668" s="14"/>
      <c r="O668" s="14"/>
      <c r="P668" s="14"/>
      <c r="Q668" s="14"/>
      <c r="R668" s="14"/>
      <c r="S668" s="14"/>
      <c r="T668" s="14"/>
    </row>
    <row r="669" spans="1:20" x14ac:dyDescent="0.2">
      <c r="A669" s="14"/>
      <c r="J669" s="14"/>
      <c r="K669" s="14"/>
      <c r="L669" s="14"/>
      <c r="M669" s="14"/>
      <c r="N669" s="14"/>
      <c r="O669" s="14"/>
      <c r="P669" s="14"/>
      <c r="Q669" s="14"/>
      <c r="R669" s="14"/>
      <c r="S669" s="14"/>
      <c r="T669" s="14"/>
    </row>
    <row r="670" spans="1:20" x14ac:dyDescent="0.2">
      <c r="A670" s="14"/>
      <c r="J670" s="14"/>
      <c r="K670" s="14"/>
      <c r="L670" s="14"/>
      <c r="M670" s="14"/>
      <c r="N670" s="14"/>
      <c r="O670" s="14"/>
      <c r="P670" s="14"/>
      <c r="Q670" s="14"/>
      <c r="R670" s="14"/>
      <c r="S670" s="14"/>
      <c r="T670" s="14"/>
    </row>
    <row r="671" spans="1:20" x14ac:dyDescent="0.2">
      <c r="A671" s="14"/>
      <c r="J671" s="14"/>
      <c r="K671" s="14"/>
      <c r="L671" s="14"/>
      <c r="M671" s="14"/>
      <c r="N671" s="14"/>
      <c r="O671" s="14"/>
      <c r="P671" s="14"/>
      <c r="Q671" s="14"/>
      <c r="R671" s="14"/>
      <c r="S671" s="14"/>
      <c r="T671" s="14"/>
    </row>
    <row r="672" spans="1:20" x14ac:dyDescent="0.2">
      <c r="A672" s="14"/>
      <c r="J672" s="14"/>
      <c r="K672" s="14"/>
      <c r="L672" s="14"/>
      <c r="M672" s="14"/>
      <c r="N672" s="14"/>
      <c r="O672" s="14"/>
      <c r="P672" s="14"/>
      <c r="Q672" s="14"/>
      <c r="R672" s="14"/>
      <c r="S672" s="14"/>
      <c r="T672" s="14"/>
    </row>
    <row r="673" spans="1:20" x14ac:dyDescent="0.2">
      <c r="A673" s="14"/>
      <c r="J673" s="14"/>
      <c r="K673" s="14"/>
      <c r="L673" s="14"/>
      <c r="M673" s="14"/>
      <c r="N673" s="14"/>
      <c r="O673" s="14"/>
      <c r="P673" s="14"/>
      <c r="Q673" s="14"/>
      <c r="R673" s="14"/>
      <c r="S673" s="14"/>
      <c r="T673" s="14"/>
    </row>
    <row r="674" spans="1:20" x14ac:dyDescent="0.2">
      <c r="A674" s="14"/>
      <c r="J674" s="14"/>
      <c r="K674" s="14"/>
      <c r="L674" s="14"/>
      <c r="M674" s="14"/>
      <c r="N674" s="14"/>
      <c r="O674" s="14"/>
      <c r="P674" s="14"/>
      <c r="Q674" s="14"/>
      <c r="R674" s="14"/>
      <c r="S674" s="14"/>
      <c r="T674" s="14"/>
    </row>
    <row r="675" spans="1:20" x14ac:dyDescent="0.2">
      <c r="A675" s="14"/>
      <c r="J675" s="14"/>
      <c r="K675" s="14"/>
      <c r="L675" s="14"/>
      <c r="M675" s="14"/>
      <c r="N675" s="14"/>
      <c r="O675" s="14"/>
      <c r="P675" s="14"/>
      <c r="Q675" s="14"/>
      <c r="R675" s="14"/>
      <c r="S675" s="14"/>
      <c r="T675" s="14"/>
    </row>
    <row r="676" spans="1:20" x14ac:dyDescent="0.2">
      <c r="A676" s="14"/>
      <c r="J676" s="14"/>
      <c r="K676" s="14"/>
      <c r="L676" s="14"/>
      <c r="M676" s="14"/>
      <c r="N676" s="14"/>
      <c r="O676" s="14"/>
      <c r="P676" s="14"/>
      <c r="Q676" s="14"/>
      <c r="R676" s="14"/>
      <c r="S676" s="14"/>
      <c r="T676" s="14"/>
    </row>
    <row r="677" spans="1:20" x14ac:dyDescent="0.2">
      <c r="A677" s="14"/>
      <c r="J677" s="14"/>
      <c r="K677" s="14"/>
      <c r="L677" s="14"/>
      <c r="M677" s="14"/>
      <c r="N677" s="14"/>
      <c r="O677" s="14"/>
      <c r="P677" s="14"/>
      <c r="Q677" s="14"/>
      <c r="R677" s="14"/>
      <c r="S677" s="14"/>
      <c r="T677" s="14"/>
    </row>
    <row r="678" spans="1:20" x14ac:dyDescent="0.2">
      <c r="A678" s="14"/>
      <c r="J678" s="14"/>
      <c r="K678" s="14"/>
      <c r="L678" s="14"/>
      <c r="M678" s="14"/>
      <c r="N678" s="14"/>
      <c r="O678" s="14"/>
      <c r="P678" s="14"/>
      <c r="Q678" s="14"/>
      <c r="R678" s="14"/>
      <c r="S678" s="14"/>
      <c r="T678" s="14"/>
    </row>
    <row r="679" spans="1:20" x14ac:dyDescent="0.2">
      <c r="A679" s="14"/>
      <c r="J679" s="14"/>
      <c r="K679" s="14"/>
      <c r="L679" s="14"/>
      <c r="M679" s="14"/>
      <c r="N679" s="14"/>
      <c r="O679" s="14"/>
      <c r="P679" s="14"/>
      <c r="Q679" s="14"/>
      <c r="R679" s="14"/>
      <c r="S679" s="14"/>
      <c r="T679" s="14"/>
    </row>
    <row r="680" spans="1:20" x14ac:dyDescent="0.2">
      <c r="A680" s="14"/>
      <c r="J680" s="14"/>
      <c r="K680" s="14"/>
      <c r="L680" s="14"/>
      <c r="M680" s="14"/>
      <c r="N680" s="14"/>
      <c r="O680" s="14"/>
      <c r="P680" s="14"/>
      <c r="Q680" s="14"/>
      <c r="R680" s="14"/>
      <c r="S680" s="14"/>
      <c r="T680" s="14"/>
    </row>
    <row r="681" spans="1:20" x14ac:dyDescent="0.2">
      <c r="A681" s="14"/>
      <c r="J681" s="14"/>
      <c r="K681" s="14"/>
      <c r="L681" s="14"/>
      <c r="M681" s="14"/>
      <c r="N681" s="14"/>
      <c r="O681" s="14"/>
      <c r="P681" s="14"/>
      <c r="Q681" s="14"/>
      <c r="R681" s="14"/>
      <c r="S681" s="14"/>
      <c r="T681" s="14"/>
    </row>
    <row r="682" spans="1:20" x14ac:dyDescent="0.2">
      <c r="A682" s="14"/>
      <c r="J682" s="14"/>
      <c r="K682" s="14"/>
      <c r="L682" s="14"/>
      <c r="M682" s="14"/>
      <c r="N682" s="14"/>
      <c r="O682" s="14"/>
      <c r="P682" s="14"/>
      <c r="Q682" s="14"/>
      <c r="R682" s="14"/>
      <c r="S682" s="14"/>
      <c r="T682" s="14"/>
    </row>
    <row r="683" spans="1:20" x14ac:dyDescent="0.2">
      <c r="A683" s="14"/>
      <c r="J683" s="14"/>
      <c r="K683" s="14"/>
      <c r="L683" s="14"/>
      <c r="M683" s="14"/>
      <c r="N683" s="14"/>
      <c r="O683" s="14"/>
      <c r="P683" s="14"/>
      <c r="Q683" s="14"/>
      <c r="R683" s="14"/>
      <c r="S683" s="14"/>
      <c r="T683" s="14"/>
    </row>
    <row r="684" spans="1:20" x14ac:dyDescent="0.2">
      <c r="A684" s="14"/>
      <c r="J684" s="14"/>
      <c r="K684" s="14"/>
      <c r="L684" s="14"/>
      <c r="M684" s="14"/>
      <c r="N684" s="14"/>
      <c r="O684" s="14"/>
      <c r="P684" s="14"/>
      <c r="Q684" s="14"/>
      <c r="R684" s="14"/>
      <c r="S684" s="14"/>
      <c r="T684" s="14"/>
    </row>
  </sheetData>
  <protectedRanges>
    <protectedRange sqref="B26:I31 E7:E22" name="Oblast1"/>
  </protectedRanges>
  <mergeCells count="15">
    <mergeCell ref="E25:F25"/>
    <mergeCell ref="B25:C25"/>
    <mergeCell ref="B26:I31"/>
    <mergeCell ref="G25:I25"/>
    <mergeCell ref="H14:H21"/>
    <mergeCell ref="G14:G21"/>
    <mergeCell ref="I9:I21"/>
    <mergeCell ref="C14:C21"/>
    <mergeCell ref="B14:B21"/>
    <mergeCell ref="F14:F21"/>
    <mergeCell ref="H9:H13"/>
    <mergeCell ref="G9:G13"/>
    <mergeCell ref="F9:F13"/>
    <mergeCell ref="B9:B13"/>
    <mergeCell ref="C9:C13"/>
  </mergeCells>
  <conditionalFormatting sqref="D9:D18">
    <cfRule type="cellIs" dxfId="0" priority="1" operator="equal">
      <formula>0</formula>
    </cfRule>
  </conditionalFormatting>
  <dataValidations count="3">
    <dataValidation type="list" allowBlank="1" showInputMessage="1" showErrorMessage="1" sqref="C34:D34" xr:uid="{00000000-0002-0000-0400-000000000000}">
      <formula1>$C$24:$C$38</formula1>
    </dataValidation>
    <dataValidation type="list" allowBlank="1" showInputMessage="1" showErrorMessage="1" sqref="E22" xr:uid="{00000000-0002-0000-0400-000001000000}">
      <formula1>$C$33:$C$38</formula1>
    </dataValidation>
    <dataValidation type="list" allowBlank="1" showInputMessage="1" showErrorMessage="1" sqref="E7:E21" xr:uid="{00000000-0002-0000-0400-000002000000}">
      <formula1>$C$40:$C$43</formula1>
    </dataValidation>
  </dataValidations>
  <pageMargins left="0.7" right="0.7" top="0.78740157499999996" bottom="0.78740157499999996" header="0.3" footer="0.3"/>
  <pageSetup paperSize="9" scale="54"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9">
    <pageSetUpPr fitToPage="1"/>
  </sheetPr>
  <dimension ref="A1:AZ490"/>
  <sheetViews>
    <sheetView topLeftCell="B10" zoomScaleNormal="100" workbookViewId="0">
      <selection activeCell="B19" sqref="B19:H24"/>
    </sheetView>
  </sheetViews>
  <sheetFormatPr defaultColWidth="9.140625" defaultRowHeight="12.75" x14ac:dyDescent="0.2"/>
  <cols>
    <col min="1" max="1" width="3.5703125" style="1" customWidth="1"/>
    <col min="2" max="2" width="9.7109375" style="2" customWidth="1"/>
    <col min="3" max="3" width="37.85546875" style="2" customWidth="1"/>
    <col min="4" max="4" width="14" style="2" customWidth="1"/>
    <col min="5" max="5" width="18.42578125" style="2" customWidth="1"/>
    <col min="6" max="6" width="12.7109375" style="2" customWidth="1"/>
    <col min="7" max="7" width="83" style="2" customWidth="1"/>
    <col min="8" max="8" width="18.28515625" style="2" customWidth="1"/>
    <col min="9" max="9" width="46.28515625" style="1" customWidth="1"/>
    <col min="10" max="16384" width="9.140625" style="1"/>
  </cols>
  <sheetData>
    <row r="1" spans="1:52" s="14" customFormat="1" x14ac:dyDescent="0.2">
      <c r="B1" s="67"/>
      <c r="C1" s="67"/>
      <c r="D1" s="67"/>
      <c r="E1" s="67"/>
      <c r="F1" s="67"/>
      <c r="G1" s="67"/>
      <c r="H1" s="67"/>
    </row>
    <row r="2" spans="1:52" s="14" customFormat="1" ht="22.5" customHeight="1" x14ac:dyDescent="0.2">
      <c r="B2" s="365" t="s">
        <v>120</v>
      </c>
      <c r="C2" s="366"/>
      <c r="D2" s="366"/>
      <c r="E2" s="366"/>
      <c r="F2" s="366"/>
      <c r="G2" s="366"/>
      <c r="H2" s="67"/>
    </row>
    <row r="3" spans="1:52" s="14" customFormat="1" ht="6.75" customHeight="1" x14ac:dyDescent="0.2">
      <c r="B3" s="68"/>
      <c r="C3" s="26"/>
      <c r="D3" s="26"/>
      <c r="E3" s="26"/>
      <c r="F3" s="26"/>
      <c r="G3" s="26"/>
      <c r="H3" s="67"/>
    </row>
    <row r="4" spans="1:52" s="14" customFormat="1" ht="15" customHeight="1" x14ac:dyDescent="0.2">
      <c r="B4" s="367" t="str">
        <f>"Projektová žádost: "&amp;'Id. žádosti'!C4</f>
        <v xml:space="preserve">Projektová žádost: </v>
      </c>
      <c r="C4" s="366"/>
      <c r="D4" s="366"/>
      <c r="E4" s="366"/>
      <c r="F4" s="26"/>
      <c r="G4" s="26"/>
      <c r="H4" s="67"/>
    </row>
    <row r="5" spans="1:52" s="13" customFormat="1" ht="9.75" customHeight="1" thickBot="1" x14ac:dyDescent="0.25">
      <c r="A5" s="26"/>
      <c r="B5" s="66"/>
      <c r="C5" s="66"/>
      <c r="D5" s="66"/>
      <c r="E5" s="66"/>
      <c r="F5" s="66"/>
      <c r="G5" s="66"/>
      <c r="H5" s="66"/>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28.5" customHeight="1" thickBot="1" x14ac:dyDescent="0.25">
      <c r="A6" s="26"/>
      <c r="B6" s="41" t="s">
        <v>43</v>
      </c>
      <c r="C6" s="42" t="s">
        <v>44</v>
      </c>
      <c r="D6" s="43" t="s">
        <v>45</v>
      </c>
      <c r="E6" s="10" t="s">
        <v>88</v>
      </c>
      <c r="F6" s="11" t="s">
        <v>89</v>
      </c>
      <c r="G6" s="8" t="s">
        <v>90</v>
      </c>
      <c r="H6" s="12" t="s">
        <v>91</v>
      </c>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60" customHeight="1" x14ac:dyDescent="0.2">
      <c r="A7" s="26"/>
      <c r="B7" s="49" t="s">
        <v>121</v>
      </c>
      <c r="C7" s="50" t="s">
        <v>122</v>
      </c>
      <c r="D7" s="109" t="str">
        <f>IF(OR(D8="",D9="",D10="",D11=""),"-",IF(OR(D10="NE",D9="NE"),"Splněno nedostatečně",IF(OR(D8="Ano s výhradou",D9="Ano s výhradou",D10="Ano s výhradou",D11="Ano s výhradou"),"Splněno s výhradou",IF(AND(D8="ANO",D9="ANO",D10="ANO",D11="NE"),"Splněno převážně",IF(OR(OR(D8="NE",D8="Neutrální"),OR(D9="Neutrální")),"Splněno částečně","Splněno zcela")))))</f>
        <v>-</v>
      </c>
      <c r="E7" s="184" t="s">
        <v>110</v>
      </c>
      <c r="F7" s="70" t="s">
        <v>111</v>
      </c>
      <c r="G7" s="88" t="s">
        <v>123</v>
      </c>
      <c r="H7" s="80" t="s">
        <v>97</v>
      </c>
      <c r="I7" s="240"/>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60" customHeight="1" x14ac:dyDescent="0.2">
      <c r="A8" s="26"/>
      <c r="B8" s="44" t="s">
        <v>124</v>
      </c>
      <c r="C8" s="20" t="s">
        <v>125</v>
      </c>
      <c r="D8" s="125"/>
      <c r="E8" s="183" t="s">
        <v>126</v>
      </c>
      <c r="F8" s="21" t="s">
        <v>111</v>
      </c>
      <c r="G8" s="111" t="s">
        <v>127</v>
      </c>
      <c r="H8" s="45" t="s">
        <v>97</v>
      </c>
      <c r="I8" s="16"/>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60" customHeight="1" x14ac:dyDescent="0.2">
      <c r="A9" s="26"/>
      <c r="B9" s="44" t="s">
        <v>128</v>
      </c>
      <c r="C9" s="20" t="s">
        <v>129</v>
      </c>
      <c r="D9" s="125"/>
      <c r="E9" s="183" t="s">
        <v>130</v>
      </c>
      <c r="F9" s="21" t="s">
        <v>111</v>
      </c>
      <c r="G9" s="111" t="s">
        <v>131</v>
      </c>
      <c r="H9" s="45" t="s">
        <v>97</v>
      </c>
      <c r="I9" s="16"/>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ht="71.25" customHeight="1" x14ac:dyDescent="0.2">
      <c r="A10" s="26"/>
      <c r="B10" s="44" t="s">
        <v>132</v>
      </c>
      <c r="C10" s="20" t="s">
        <v>133</v>
      </c>
      <c r="D10" s="125"/>
      <c r="E10" s="183" t="s">
        <v>134</v>
      </c>
      <c r="F10" s="21" t="s">
        <v>135</v>
      </c>
      <c r="G10" s="111" t="s">
        <v>136</v>
      </c>
      <c r="H10" s="45" t="s">
        <v>97</v>
      </c>
      <c r="I10" s="16"/>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row>
    <row r="11" spans="1:52" ht="60" customHeight="1" x14ac:dyDescent="0.2">
      <c r="A11" s="26"/>
      <c r="B11" s="44" t="s">
        <v>137</v>
      </c>
      <c r="C11" s="20" t="s">
        <v>138</v>
      </c>
      <c r="D11" s="125"/>
      <c r="E11" s="183" t="s">
        <v>130</v>
      </c>
      <c r="F11" s="21" t="s">
        <v>135</v>
      </c>
      <c r="G11" s="111" t="s">
        <v>139</v>
      </c>
      <c r="H11" s="45" t="s">
        <v>97</v>
      </c>
      <c r="I11" s="16"/>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60" customHeight="1" x14ac:dyDescent="0.2">
      <c r="A12" s="26"/>
      <c r="B12" s="47" t="s">
        <v>140</v>
      </c>
      <c r="C12" s="35" t="s">
        <v>141</v>
      </c>
      <c r="D12" s="112" t="str">
        <f>IF(OR(D13="",D14=""),"-",IF(AND(D13="ANO",D14="ANO"),"Splněno zcela",IF(OR(D13="NE",D14="NE"),"Splněno nedostatečně",IF(OR(D13="Ano s výhradou",D14="Ano s výhradou"),"Splněno s výhradou",IF(AND(D13="Neutrální",D14="Neutrální"),"Splněno částečně","Splněno převážně")))))</f>
        <v>-</v>
      </c>
      <c r="E12" s="185" t="s">
        <v>110</v>
      </c>
      <c r="F12" s="73" t="s">
        <v>111</v>
      </c>
      <c r="G12" s="88" t="s">
        <v>142</v>
      </c>
      <c r="H12" s="48" t="s">
        <v>97</v>
      </c>
      <c r="I12" s="16"/>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69.75" customHeight="1" x14ac:dyDescent="0.2">
      <c r="A13" s="26"/>
      <c r="B13" s="44" t="s">
        <v>143</v>
      </c>
      <c r="C13" s="21" t="s">
        <v>144</v>
      </c>
      <c r="D13" s="125"/>
      <c r="E13" s="183" t="s">
        <v>126</v>
      </c>
      <c r="F13" s="21" t="s">
        <v>111</v>
      </c>
      <c r="G13" s="111" t="s">
        <v>145</v>
      </c>
      <c r="H13" s="45" t="s">
        <v>97</v>
      </c>
      <c r="I13" s="16"/>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60" customHeight="1" x14ac:dyDescent="0.2">
      <c r="A14" s="26"/>
      <c r="B14" s="44" t="s">
        <v>146</v>
      </c>
      <c r="C14" s="21" t="s">
        <v>147</v>
      </c>
      <c r="D14" s="125"/>
      <c r="E14" s="183" t="s">
        <v>126</v>
      </c>
      <c r="F14" s="21" t="s">
        <v>111</v>
      </c>
      <c r="G14" s="111" t="s">
        <v>148</v>
      </c>
      <c r="H14" s="45" t="s">
        <v>97</v>
      </c>
      <c r="I14" s="16"/>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row>
    <row r="15" spans="1:52" ht="77.25" customHeight="1" thickBot="1" x14ac:dyDescent="0.25">
      <c r="A15" s="26"/>
      <c r="B15" s="51" t="s">
        <v>149</v>
      </c>
      <c r="C15" s="52" t="s">
        <v>150</v>
      </c>
      <c r="D15" s="113"/>
      <c r="E15" s="186" t="s">
        <v>151</v>
      </c>
      <c r="F15" s="54" t="s">
        <v>111</v>
      </c>
      <c r="G15" s="54" t="s">
        <v>152</v>
      </c>
      <c r="H15" s="53" t="s">
        <v>97</v>
      </c>
      <c r="I15" s="16"/>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row>
    <row r="16" spans="1:52" x14ac:dyDescent="0.2">
      <c r="A16" s="26"/>
      <c r="B16" s="84"/>
      <c r="C16" s="84"/>
      <c r="D16" s="84"/>
      <c r="E16" s="84"/>
      <c r="F16" s="84"/>
      <c r="G16" s="84"/>
      <c r="H16" s="8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row>
    <row r="17" spans="1:52" ht="13.5" thickBot="1" x14ac:dyDescent="0.25">
      <c r="A17" s="26"/>
      <c r="B17" s="67"/>
      <c r="C17" s="67"/>
      <c r="D17" s="67"/>
      <c r="E17" s="67"/>
      <c r="F17" s="67"/>
      <c r="G17" s="67"/>
      <c r="H17" s="67"/>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row>
    <row r="18" spans="1:52" ht="13.5" thickBot="1" x14ac:dyDescent="0.25">
      <c r="A18" s="26"/>
      <c r="B18" s="349" t="s">
        <v>113</v>
      </c>
      <c r="C18" s="350"/>
      <c r="D18" s="351" t="str">
        <f>IF(OR(D7="-",D12="",D15=""),"-",IF(OR(D7="Splněno nedostatečně",D12="Splněno nedostatečně",D15="Splněno nedostatečně"),"Splněno nedostatečně",IF(OR(D7="Splněno s výhradou",D12="Splněno s výhradou",D15="Splněno s výhradou"),"Splněno s výhradou",IF(OR(D7="Splněno částečně",D12="Splněno částečně",D15="Splněno částečně"),"Splněno částečně",IF(OR(D7="Splněno převážně",D12="Splněno převážně",D15="Splněno převážně"),"Splněno převážně","Splněno zcela")))))</f>
        <v>-</v>
      </c>
      <c r="E18" s="352"/>
      <c r="F18" s="352"/>
      <c r="G18" s="352"/>
      <c r="H18" s="353"/>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row>
    <row r="19" spans="1:52" ht="12.75" customHeight="1" x14ac:dyDescent="0.2">
      <c r="A19" s="26"/>
      <c r="B19" s="308" t="s">
        <v>61</v>
      </c>
      <c r="C19" s="354"/>
      <c r="D19" s="354"/>
      <c r="E19" s="355"/>
      <c r="F19" s="355"/>
      <c r="G19" s="355"/>
      <c r="H19" s="356"/>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row>
    <row r="20" spans="1:52" x14ac:dyDescent="0.2">
      <c r="A20" s="26"/>
      <c r="B20" s="357"/>
      <c r="C20" s="358"/>
      <c r="D20" s="358"/>
      <c r="E20" s="359"/>
      <c r="F20" s="359"/>
      <c r="G20" s="359"/>
      <c r="H20" s="360"/>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row>
    <row r="21" spans="1:52" x14ac:dyDescent="0.2">
      <c r="A21" s="26"/>
      <c r="B21" s="357"/>
      <c r="C21" s="358"/>
      <c r="D21" s="358"/>
      <c r="E21" s="359"/>
      <c r="F21" s="359"/>
      <c r="G21" s="359"/>
      <c r="H21" s="360"/>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row>
    <row r="22" spans="1:52" x14ac:dyDescent="0.2">
      <c r="A22" s="26"/>
      <c r="B22" s="357"/>
      <c r="C22" s="358"/>
      <c r="D22" s="358"/>
      <c r="E22" s="359"/>
      <c r="F22" s="359"/>
      <c r="G22" s="359"/>
      <c r="H22" s="360"/>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row>
    <row r="23" spans="1:52" x14ac:dyDescent="0.2">
      <c r="A23" s="26"/>
      <c r="B23" s="357"/>
      <c r="C23" s="358"/>
      <c r="D23" s="358"/>
      <c r="E23" s="359"/>
      <c r="F23" s="359"/>
      <c r="G23" s="359"/>
      <c r="H23" s="360"/>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row>
    <row r="24" spans="1:52" ht="13.5" thickBot="1" x14ac:dyDescent="0.25">
      <c r="A24" s="26"/>
      <c r="B24" s="361"/>
      <c r="C24" s="362"/>
      <c r="D24" s="362"/>
      <c r="E24" s="363"/>
      <c r="F24" s="363"/>
      <c r="G24" s="363"/>
      <c r="H24" s="36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row>
    <row r="25" spans="1:52" x14ac:dyDescent="0.2">
      <c r="A25" s="26"/>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row>
    <row r="26" spans="1:52" x14ac:dyDescent="0.2">
      <c r="A26" s="26"/>
      <c r="B26" s="136"/>
      <c r="C26" s="136"/>
      <c r="D26" s="136"/>
      <c r="E26" s="136"/>
      <c r="F26" s="136"/>
      <c r="G26" s="136"/>
      <c r="H26" s="136"/>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row>
    <row r="27" spans="1:52" hidden="1" x14ac:dyDescent="0.2">
      <c r="A27" s="26"/>
      <c r="B27" s="136"/>
      <c r="C27" s="136"/>
      <c r="D27" s="136"/>
      <c r="E27" s="136"/>
      <c r="F27" s="136"/>
      <c r="G27" s="136"/>
      <c r="H27" s="136"/>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row>
    <row r="28" spans="1:52" hidden="1" x14ac:dyDescent="0.2">
      <c r="A28" s="26"/>
      <c r="B28" s="136" t="s">
        <v>62</v>
      </c>
      <c r="C28" s="136" t="s">
        <v>63</v>
      </c>
      <c r="D28" s="136"/>
      <c r="E28" s="136"/>
      <c r="F28" s="136"/>
      <c r="G28" s="136"/>
      <c r="H28" s="136"/>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row>
    <row r="29" spans="1:52" hidden="1" x14ac:dyDescent="0.2">
      <c r="A29" s="26"/>
      <c r="B29" s="136"/>
      <c r="C29" s="136" t="s">
        <v>64</v>
      </c>
      <c r="D29" s="136"/>
      <c r="E29" s="136"/>
      <c r="F29" s="136"/>
      <c r="G29" s="136"/>
      <c r="H29" s="136"/>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row>
    <row r="30" spans="1:52" hidden="1" x14ac:dyDescent="0.2">
      <c r="A30" s="26"/>
      <c r="B30" s="136"/>
      <c r="C30" s="136" t="s">
        <v>65</v>
      </c>
      <c r="D30" s="136"/>
      <c r="E30" s="136"/>
      <c r="F30" s="136"/>
      <c r="G30" s="136"/>
      <c r="H30" s="136"/>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row>
    <row r="31" spans="1:52" hidden="1" x14ac:dyDescent="0.2">
      <c r="A31" s="26"/>
      <c r="B31" s="136"/>
      <c r="C31" s="136" t="s">
        <v>67</v>
      </c>
      <c r="D31" s="136"/>
      <c r="E31" s="136"/>
      <c r="F31" s="136"/>
      <c r="G31" s="136"/>
      <c r="H31" s="136"/>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row>
    <row r="32" spans="1:52" hidden="1" x14ac:dyDescent="0.2">
      <c r="A32" s="26"/>
      <c r="B32" s="136"/>
      <c r="C32" s="136" t="s">
        <v>66</v>
      </c>
      <c r="D32" s="136"/>
      <c r="E32" s="136"/>
      <c r="F32" s="136"/>
      <c r="G32" s="136"/>
      <c r="H32" s="136"/>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row>
    <row r="33" spans="1:52" hidden="1" x14ac:dyDescent="0.2">
      <c r="A33" s="26"/>
      <c r="B33" s="136"/>
      <c r="C33" s="136"/>
      <c r="D33" s="136"/>
      <c r="E33" s="136"/>
      <c r="F33" s="136"/>
      <c r="G33" s="136"/>
      <c r="H33" s="136"/>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row>
    <row r="34" spans="1:52" hidden="1" x14ac:dyDescent="0.2">
      <c r="A34" s="26"/>
      <c r="B34" s="136"/>
      <c r="C34" s="136" t="s">
        <v>117</v>
      </c>
      <c r="D34" s="136" t="s">
        <v>117</v>
      </c>
      <c r="E34" s="136"/>
      <c r="F34" s="136"/>
      <c r="G34" s="136"/>
      <c r="H34" s="136"/>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row>
    <row r="35" spans="1:52" hidden="1" x14ac:dyDescent="0.2">
      <c r="A35" s="26"/>
      <c r="B35" s="136"/>
      <c r="C35" s="136" t="s">
        <v>119</v>
      </c>
      <c r="D35" s="136" t="s">
        <v>119</v>
      </c>
      <c r="E35" s="136"/>
      <c r="F35" s="136"/>
      <c r="G35" s="136"/>
      <c r="H35" s="136"/>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row>
    <row r="36" spans="1:52" hidden="1" x14ac:dyDescent="0.2">
      <c r="A36" s="26"/>
      <c r="B36" s="136"/>
      <c r="C36" s="136" t="s">
        <v>118</v>
      </c>
      <c r="D36" s="136" t="s">
        <v>118</v>
      </c>
      <c r="E36" s="136"/>
      <c r="F36" s="136"/>
      <c r="G36" s="136"/>
      <c r="H36" s="136"/>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row>
    <row r="37" spans="1:52" hidden="1" x14ac:dyDescent="0.2">
      <c r="A37" s="26"/>
      <c r="B37" s="136"/>
      <c r="C37" s="136" t="s">
        <v>153</v>
      </c>
      <c r="D37" s="136" t="s">
        <v>154</v>
      </c>
      <c r="E37" s="136"/>
      <c r="F37" s="136"/>
      <c r="G37" s="136"/>
      <c r="H37" s="136"/>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row>
    <row r="38" spans="1:52" hidden="1" x14ac:dyDescent="0.2">
      <c r="A38" s="26"/>
      <c r="B38" s="136"/>
      <c r="C38" s="136"/>
      <c r="D38" s="136"/>
      <c r="E38" s="136"/>
      <c r="F38" s="136"/>
      <c r="G38" s="136"/>
      <c r="H38" s="136"/>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row>
    <row r="39" spans="1:52" hidden="1" x14ac:dyDescent="0.2">
      <c r="A39" s="26"/>
      <c r="B39" s="136"/>
      <c r="C39" s="136"/>
      <c r="D39" s="136"/>
      <c r="E39" s="136"/>
      <c r="F39" s="136"/>
      <c r="G39" s="136"/>
      <c r="H39" s="136"/>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row>
    <row r="40" spans="1:52" x14ac:dyDescent="0.2">
      <c r="A40" s="26"/>
      <c r="B40" s="136"/>
      <c r="C40" s="136"/>
      <c r="D40" s="136"/>
      <c r="E40" s="136"/>
      <c r="F40" s="136"/>
      <c r="G40" s="136"/>
      <c r="H40" s="136"/>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row>
    <row r="41" spans="1:52" x14ac:dyDescent="0.2">
      <c r="A41" s="26"/>
      <c r="B41" s="136"/>
      <c r="C41" s="136"/>
      <c r="D41" s="136"/>
      <c r="E41" s="136"/>
      <c r="F41" s="136"/>
      <c r="G41" s="136"/>
      <c r="H41" s="136"/>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row>
    <row r="42" spans="1:52" x14ac:dyDescent="0.2">
      <c r="A42" s="26"/>
      <c r="B42" s="136"/>
      <c r="C42" s="136"/>
      <c r="D42" s="136"/>
      <c r="E42" s="136"/>
      <c r="F42" s="136"/>
      <c r="G42" s="136"/>
      <c r="H42" s="136"/>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row>
    <row r="43" spans="1:52" x14ac:dyDescent="0.2">
      <c r="A43" s="26"/>
      <c r="B43" s="136"/>
      <c r="C43" s="136"/>
      <c r="D43" s="136"/>
      <c r="E43" s="136"/>
      <c r="F43" s="136"/>
      <c r="G43" s="136"/>
      <c r="H43" s="136"/>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row>
    <row r="44" spans="1:52" x14ac:dyDescent="0.2">
      <c r="A44" s="26"/>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row>
    <row r="45" spans="1:52" x14ac:dyDescent="0.2">
      <c r="A45" s="26"/>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row>
    <row r="46" spans="1:52" x14ac:dyDescent="0.2">
      <c r="A46" s="26"/>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row>
    <row r="47" spans="1:52" x14ac:dyDescent="0.2">
      <c r="A47" s="26"/>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row>
    <row r="48" spans="1:52" x14ac:dyDescent="0.2">
      <c r="A48" s="26"/>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row>
    <row r="49" spans="1:52" x14ac:dyDescent="0.2">
      <c r="A49" s="26"/>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row>
    <row r="50" spans="1:52" x14ac:dyDescent="0.2">
      <c r="A50" s="26"/>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row>
    <row r="51" spans="1:52" x14ac:dyDescent="0.2">
      <c r="A51" s="26"/>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row>
    <row r="52" spans="1:52" x14ac:dyDescent="0.2">
      <c r="A52" s="26"/>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row>
    <row r="53" spans="1:52" x14ac:dyDescent="0.2">
      <c r="A53" s="26"/>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row>
    <row r="54" spans="1:52" x14ac:dyDescent="0.2">
      <c r="A54" s="26"/>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row>
    <row r="55" spans="1:52" x14ac:dyDescent="0.2">
      <c r="A55" s="26"/>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row>
    <row r="56" spans="1:52" x14ac:dyDescent="0.2">
      <c r="A56" s="26"/>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row>
    <row r="57" spans="1:52" x14ac:dyDescent="0.2">
      <c r="A57" s="26"/>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row>
    <row r="58" spans="1:52" x14ac:dyDescent="0.2">
      <c r="A58" s="26"/>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row>
    <row r="59" spans="1:52" x14ac:dyDescent="0.2">
      <c r="A59" s="26"/>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row>
    <row r="60" spans="1:52" x14ac:dyDescent="0.2">
      <c r="A60" s="2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row>
    <row r="61" spans="1:52" x14ac:dyDescent="0.2">
      <c r="A61" s="2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row>
    <row r="62" spans="1:52" x14ac:dyDescent="0.2">
      <c r="A62" s="2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row>
    <row r="63" spans="1:52" x14ac:dyDescent="0.2">
      <c r="A63" s="2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row>
    <row r="64" spans="1:52" x14ac:dyDescent="0.2">
      <c r="A64" s="2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row>
    <row r="65" spans="1:52" x14ac:dyDescent="0.2">
      <c r="A65" s="2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row>
    <row r="66" spans="1:52" x14ac:dyDescent="0.2">
      <c r="A66" s="2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row>
    <row r="67" spans="1:52" x14ac:dyDescent="0.2">
      <c r="A67" s="26"/>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row>
    <row r="68" spans="1:52" x14ac:dyDescent="0.2">
      <c r="A68" s="26"/>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row>
    <row r="69" spans="1:52" x14ac:dyDescent="0.2">
      <c r="A69" s="26"/>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row>
    <row r="70" spans="1:52" x14ac:dyDescent="0.2">
      <c r="A70" s="26"/>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row>
    <row r="71" spans="1:52" x14ac:dyDescent="0.2">
      <c r="A71" s="26"/>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row>
    <row r="72" spans="1:52" x14ac:dyDescent="0.2">
      <c r="A72" s="26"/>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row>
    <row r="73" spans="1:52" x14ac:dyDescent="0.2">
      <c r="A73" s="26"/>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row>
    <row r="74" spans="1:52" x14ac:dyDescent="0.2">
      <c r="A74" s="26"/>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row>
    <row r="75" spans="1:52" x14ac:dyDescent="0.2">
      <c r="A75" s="26"/>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row>
    <row r="76" spans="1:52" x14ac:dyDescent="0.2">
      <c r="A76" s="26"/>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row>
    <row r="77" spans="1:52" x14ac:dyDescent="0.2">
      <c r="A77" s="26"/>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row>
    <row r="78" spans="1:52" x14ac:dyDescent="0.2">
      <c r="A78" s="26"/>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row>
    <row r="79" spans="1:52" x14ac:dyDescent="0.2">
      <c r="A79" s="26"/>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row>
    <row r="80" spans="1:52" x14ac:dyDescent="0.2">
      <c r="A80" s="26"/>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row>
    <row r="81" spans="1:52" x14ac:dyDescent="0.2">
      <c r="A81" s="26"/>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row>
    <row r="82" spans="1:52" x14ac:dyDescent="0.2">
      <c r="A82" s="26"/>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row>
    <row r="83" spans="1:52" x14ac:dyDescent="0.2">
      <c r="A83" s="26"/>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row>
    <row r="84" spans="1:52" x14ac:dyDescent="0.2">
      <c r="A84" s="26"/>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row>
    <row r="85" spans="1:52" x14ac:dyDescent="0.2">
      <c r="A85" s="26"/>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row>
    <row r="86" spans="1:52" x14ac:dyDescent="0.2">
      <c r="A86" s="26"/>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row>
    <row r="87" spans="1:52" x14ac:dyDescent="0.2">
      <c r="A87" s="26"/>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row>
    <row r="88" spans="1:52" x14ac:dyDescent="0.2">
      <c r="A88" s="26"/>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row>
    <row r="89" spans="1:52" x14ac:dyDescent="0.2">
      <c r="A89" s="26"/>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row>
    <row r="90" spans="1:52" x14ac:dyDescent="0.2">
      <c r="A90" s="26"/>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row>
    <row r="91" spans="1:52" x14ac:dyDescent="0.2">
      <c r="A91" s="26"/>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row>
    <row r="92" spans="1:52" x14ac:dyDescent="0.2">
      <c r="A92" s="26"/>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row>
    <row r="93" spans="1:52" x14ac:dyDescent="0.2">
      <c r="A93" s="26"/>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row>
    <row r="94" spans="1:52" x14ac:dyDescent="0.2">
      <c r="A94" s="26"/>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row>
    <row r="95" spans="1:52" x14ac:dyDescent="0.2">
      <c r="A95" s="26"/>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row>
    <row r="96" spans="1:52" x14ac:dyDescent="0.2">
      <c r="A96" s="26"/>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row>
    <row r="97" spans="1:52" x14ac:dyDescent="0.2">
      <c r="A97" s="26"/>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row>
    <row r="98" spans="1:52" x14ac:dyDescent="0.2">
      <c r="A98" s="26"/>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row>
    <row r="99" spans="1:52" x14ac:dyDescent="0.2">
      <c r="A99" s="26"/>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row>
    <row r="100" spans="1:52" x14ac:dyDescent="0.2">
      <c r="A100" s="26"/>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row>
    <row r="101" spans="1:52" x14ac:dyDescent="0.2">
      <c r="A101" s="26"/>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row>
    <row r="102" spans="1:52" x14ac:dyDescent="0.2">
      <c r="A102" s="26"/>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row>
    <row r="103" spans="1:52" x14ac:dyDescent="0.2">
      <c r="A103" s="26"/>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row>
    <row r="104" spans="1:52" x14ac:dyDescent="0.2">
      <c r="A104" s="26"/>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row>
    <row r="105" spans="1:52" x14ac:dyDescent="0.2">
      <c r="A105" s="26"/>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row>
    <row r="106" spans="1:52" x14ac:dyDescent="0.2">
      <c r="A106" s="26"/>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row>
    <row r="107" spans="1:52" x14ac:dyDescent="0.2">
      <c r="A107" s="26"/>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row>
    <row r="108" spans="1:52" x14ac:dyDescent="0.2">
      <c r="A108" s="26"/>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row>
    <row r="109" spans="1:52" x14ac:dyDescent="0.2">
      <c r="A109" s="26"/>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row>
    <row r="110" spans="1:52" x14ac:dyDescent="0.2">
      <c r="A110" s="26"/>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row>
    <row r="111" spans="1:52" x14ac:dyDescent="0.2">
      <c r="A111" s="26"/>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row>
    <row r="112" spans="1:52" x14ac:dyDescent="0.2">
      <c r="A112" s="26"/>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row>
    <row r="113" spans="1:52" x14ac:dyDescent="0.2">
      <c r="A113" s="26"/>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row>
    <row r="114" spans="1:52" x14ac:dyDescent="0.2">
      <c r="A114" s="26"/>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row>
    <row r="115" spans="1:52" x14ac:dyDescent="0.2">
      <c r="A115" s="26"/>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row>
    <row r="116" spans="1:52" x14ac:dyDescent="0.2">
      <c r="A116" s="26"/>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row>
    <row r="117" spans="1:52" x14ac:dyDescent="0.2">
      <c r="A117" s="26"/>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row>
    <row r="118" spans="1:52" x14ac:dyDescent="0.2">
      <c r="A118" s="26"/>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row>
    <row r="119" spans="1:52" x14ac:dyDescent="0.2">
      <c r="A119" s="26"/>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row>
    <row r="120" spans="1:52" x14ac:dyDescent="0.2">
      <c r="A120" s="26"/>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row>
    <row r="121" spans="1:52" x14ac:dyDescent="0.2">
      <c r="A121" s="26"/>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row>
    <row r="122" spans="1:52" x14ac:dyDescent="0.2">
      <c r="A122" s="26"/>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row>
    <row r="123" spans="1:52" x14ac:dyDescent="0.2">
      <c r="A123" s="26"/>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row>
    <row r="124" spans="1:52" x14ac:dyDescent="0.2">
      <c r="A124" s="26"/>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row>
    <row r="125" spans="1:52" x14ac:dyDescent="0.2">
      <c r="A125" s="26"/>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row>
    <row r="126" spans="1:52" x14ac:dyDescent="0.2">
      <c r="A126" s="26"/>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row>
    <row r="127" spans="1:52" x14ac:dyDescent="0.2">
      <c r="A127" s="26"/>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row>
    <row r="128" spans="1:52" x14ac:dyDescent="0.2">
      <c r="A128" s="26"/>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row>
    <row r="129" spans="1:52" x14ac:dyDescent="0.2">
      <c r="A129" s="26"/>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row>
    <row r="130" spans="1:52" x14ac:dyDescent="0.2">
      <c r="A130" s="26"/>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row>
    <row r="131" spans="1:52" x14ac:dyDescent="0.2">
      <c r="A131" s="26"/>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row>
    <row r="132" spans="1:52" x14ac:dyDescent="0.2">
      <c r="A132" s="26"/>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row>
    <row r="133" spans="1:52" x14ac:dyDescent="0.2">
      <c r="A133" s="26"/>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row>
    <row r="134" spans="1:52" x14ac:dyDescent="0.2">
      <c r="A134" s="26"/>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row>
    <row r="135" spans="1:52" x14ac:dyDescent="0.2">
      <c r="A135" s="26"/>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row>
    <row r="136" spans="1:52" x14ac:dyDescent="0.2">
      <c r="A136" s="26"/>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row>
    <row r="137" spans="1:52" x14ac:dyDescent="0.2">
      <c r="A137" s="26"/>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row>
    <row r="138" spans="1:52" x14ac:dyDescent="0.2">
      <c r="A138" s="26"/>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row>
    <row r="139" spans="1:52" x14ac:dyDescent="0.2">
      <c r="A139" s="26"/>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row>
    <row r="140" spans="1:52" x14ac:dyDescent="0.2">
      <c r="A140" s="26"/>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row>
    <row r="141" spans="1:52" x14ac:dyDescent="0.2">
      <c r="A141" s="26"/>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row>
    <row r="142" spans="1:52" x14ac:dyDescent="0.2">
      <c r="A142" s="26"/>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row>
    <row r="143" spans="1:52" x14ac:dyDescent="0.2">
      <c r="A143" s="26"/>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row>
    <row r="144" spans="1:52" x14ac:dyDescent="0.2">
      <c r="A144" s="26"/>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row>
    <row r="145" spans="1:52" x14ac:dyDescent="0.2">
      <c r="A145" s="26"/>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row>
    <row r="146" spans="1:52" x14ac:dyDescent="0.2">
      <c r="A146" s="26"/>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row>
    <row r="147" spans="1:52" x14ac:dyDescent="0.2">
      <c r="A147" s="26"/>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row>
    <row r="148" spans="1:52" x14ac:dyDescent="0.2">
      <c r="A148" s="26"/>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row>
    <row r="149" spans="1:52" x14ac:dyDescent="0.2">
      <c r="A149" s="26"/>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row>
    <row r="150" spans="1:52" x14ac:dyDescent="0.2">
      <c r="A150" s="26"/>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row>
    <row r="151" spans="1:52" x14ac:dyDescent="0.2">
      <c r="A151" s="26"/>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row>
    <row r="152" spans="1:52" x14ac:dyDescent="0.2">
      <c r="A152" s="26"/>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row>
    <row r="153" spans="1:52" x14ac:dyDescent="0.2">
      <c r="A153" s="26"/>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row>
    <row r="154" spans="1:52" x14ac:dyDescent="0.2">
      <c r="A154" s="26"/>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row>
    <row r="155" spans="1:52" x14ac:dyDescent="0.2">
      <c r="A155" s="26"/>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row>
    <row r="156" spans="1:52" x14ac:dyDescent="0.2">
      <c r="A156" s="26"/>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row>
    <row r="157" spans="1:52" x14ac:dyDescent="0.2">
      <c r="A157" s="26"/>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row>
    <row r="158" spans="1:52" x14ac:dyDescent="0.2">
      <c r="A158" s="26"/>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row>
    <row r="159" spans="1:52" x14ac:dyDescent="0.2">
      <c r="A159" s="26"/>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row>
    <row r="160" spans="1:52" x14ac:dyDescent="0.2">
      <c r="A160" s="26"/>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row>
    <row r="161" spans="1:52" x14ac:dyDescent="0.2">
      <c r="A161" s="26"/>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row>
    <row r="162" spans="1:52" x14ac:dyDescent="0.2">
      <c r="A162" s="26"/>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row>
    <row r="163" spans="1:52" x14ac:dyDescent="0.2">
      <c r="A163" s="26"/>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row>
    <row r="164" spans="1:52" x14ac:dyDescent="0.2">
      <c r="A164" s="26"/>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row>
    <row r="165" spans="1:52" x14ac:dyDescent="0.2">
      <c r="A165" s="26"/>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row>
    <row r="166" spans="1:52" x14ac:dyDescent="0.2">
      <c r="A166" s="26"/>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row>
    <row r="167" spans="1:52" x14ac:dyDescent="0.2">
      <c r="A167" s="26"/>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row>
    <row r="168" spans="1:52" x14ac:dyDescent="0.2">
      <c r="A168" s="26"/>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row>
    <row r="169" spans="1:52" x14ac:dyDescent="0.2">
      <c r="A169" s="26"/>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row>
    <row r="170" spans="1:52" x14ac:dyDescent="0.2">
      <c r="A170" s="26"/>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row>
    <row r="171" spans="1:52" x14ac:dyDescent="0.2">
      <c r="A171" s="26"/>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row>
    <row r="172" spans="1:52" x14ac:dyDescent="0.2">
      <c r="A172" s="26"/>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row>
    <row r="173" spans="1:52" x14ac:dyDescent="0.2">
      <c r="A173" s="26"/>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row>
    <row r="174" spans="1:52" x14ac:dyDescent="0.2">
      <c r="A174" s="26"/>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row>
    <row r="175" spans="1:52" x14ac:dyDescent="0.2">
      <c r="A175" s="26"/>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row>
    <row r="176" spans="1:52" x14ac:dyDescent="0.2">
      <c r="A176" s="26"/>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row>
    <row r="177" spans="1:52" x14ac:dyDescent="0.2">
      <c r="A177" s="26"/>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row>
    <row r="178" spans="1:52" x14ac:dyDescent="0.2">
      <c r="A178" s="26"/>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row>
    <row r="179" spans="1:52" x14ac:dyDescent="0.2">
      <c r="A179" s="26"/>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row>
    <row r="180" spans="1:52" x14ac:dyDescent="0.2">
      <c r="A180" s="26"/>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row>
    <row r="181" spans="1:52" x14ac:dyDescent="0.2">
      <c r="A181" s="26"/>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row>
    <row r="182" spans="1:52" x14ac:dyDescent="0.2">
      <c r="A182" s="26"/>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row>
    <row r="183" spans="1:52" x14ac:dyDescent="0.2">
      <c r="A183" s="26"/>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row>
    <row r="184" spans="1:52" x14ac:dyDescent="0.2">
      <c r="A184" s="26"/>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row>
    <row r="185" spans="1:52" x14ac:dyDescent="0.2">
      <c r="A185" s="26"/>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row>
    <row r="186" spans="1:52" x14ac:dyDescent="0.2">
      <c r="A186" s="26"/>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row>
    <row r="187" spans="1:52" x14ac:dyDescent="0.2">
      <c r="A187" s="26"/>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row>
    <row r="188" spans="1:52" x14ac:dyDescent="0.2">
      <c r="A188" s="26"/>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row>
    <row r="189" spans="1:52" x14ac:dyDescent="0.2">
      <c r="A189" s="26"/>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row>
    <row r="190" spans="1:52" x14ac:dyDescent="0.2">
      <c r="A190" s="26"/>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row>
    <row r="191" spans="1:52" x14ac:dyDescent="0.2">
      <c r="A191" s="26"/>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row>
    <row r="192" spans="1:52" x14ac:dyDescent="0.2">
      <c r="A192" s="26"/>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row>
    <row r="193" spans="1:43" x14ac:dyDescent="0.2">
      <c r="A193" s="26"/>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row>
    <row r="194" spans="1:43" x14ac:dyDescent="0.2">
      <c r="A194" s="26"/>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row>
    <row r="195" spans="1:43" x14ac:dyDescent="0.2">
      <c r="A195" s="26"/>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row>
    <row r="196" spans="1:43" x14ac:dyDescent="0.2">
      <c r="A196" s="26"/>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row>
    <row r="197" spans="1:43" x14ac:dyDescent="0.2">
      <c r="A197" s="26"/>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row>
    <row r="198" spans="1:43" x14ac:dyDescent="0.2">
      <c r="A198" s="26"/>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row>
    <row r="199" spans="1:43" x14ac:dyDescent="0.2">
      <c r="A199" s="26"/>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row>
    <row r="200" spans="1:43" x14ac:dyDescent="0.2">
      <c r="A200" s="26"/>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row>
    <row r="201" spans="1:43" x14ac:dyDescent="0.2">
      <c r="A201" s="26"/>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row>
    <row r="202" spans="1:43" x14ac:dyDescent="0.2">
      <c r="A202" s="26"/>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row>
    <row r="203" spans="1:43" x14ac:dyDescent="0.2">
      <c r="A203" s="26"/>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row>
    <row r="204" spans="1:43" x14ac:dyDescent="0.2">
      <c r="A204" s="26"/>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row>
    <row r="205" spans="1:43" x14ac:dyDescent="0.2">
      <c r="A205" s="26"/>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row>
    <row r="206" spans="1:43" x14ac:dyDescent="0.2">
      <c r="A206" s="26"/>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row>
    <row r="207" spans="1:43" x14ac:dyDescent="0.2">
      <c r="A207" s="26"/>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row>
    <row r="208" spans="1:43" x14ac:dyDescent="0.2">
      <c r="A208" s="26"/>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row>
    <row r="209" spans="1:43" x14ac:dyDescent="0.2">
      <c r="A209" s="26"/>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row>
    <row r="210" spans="1:43" x14ac:dyDescent="0.2">
      <c r="A210" s="26"/>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row>
    <row r="211" spans="1:43" x14ac:dyDescent="0.2">
      <c r="A211" s="26"/>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row>
    <row r="212" spans="1:43" x14ac:dyDescent="0.2">
      <c r="A212" s="26"/>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row>
    <row r="213" spans="1:43" x14ac:dyDescent="0.2">
      <c r="A213" s="26"/>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row>
    <row r="214" spans="1:43" x14ac:dyDescent="0.2">
      <c r="A214" s="26"/>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row>
    <row r="215" spans="1:43" x14ac:dyDescent="0.2">
      <c r="A215" s="26"/>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row>
    <row r="216" spans="1:43" x14ac:dyDescent="0.2">
      <c r="A216" s="26"/>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row>
    <row r="217" spans="1:43" x14ac:dyDescent="0.2">
      <c r="A217" s="26"/>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row>
    <row r="218" spans="1:43" x14ac:dyDescent="0.2">
      <c r="A218" s="26"/>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row>
    <row r="219" spans="1:43" x14ac:dyDescent="0.2">
      <c r="A219" s="26"/>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row>
    <row r="220" spans="1:43" x14ac:dyDescent="0.2">
      <c r="A220" s="26"/>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row>
    <row r="221" spans="1:43" x14ac:dyDescent="0.2">
      <c r="A221" s="26"/>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row>
    <row r="222" spans="1:43" x14ac:dyDescent="0.2">
      <c r="A222" s="26"/>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row>
    <row r="223" spans="1:43" x14ac:dyDescent="0.2">
      <c r="A223" s="26"/>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row>
    <row r="224" spans="1:43" x14ac:dyDescent="0.2">
      <c r="A224" s="26"/>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row>
    <row r="225" spans="1:43" x14ac:dyDescent="0.2">
      <c r="A225" s="26"/>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row>
    <row r="226" spans="1:43" x14ac:dyDescent="0.2">
      <c r="A226" s="26"/>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row>
    <row r="227" spans="1:43" x14ac:dyDescent="0.2">
      <c r="A227" s="26"/>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row>
    <row r="228" spans="1:43" x14ac:dyDescent="0.2">
      <c r="A228" s="26"/>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row>
    <row r="229" spans="1:43" x14ac:dyDescent="0.2">
      <c r="A229" s="26"/>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row>
    <row r="230" spans="1:43" x14ac:dyDescent="0.2">
      <c r="A230" s="26"/>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row>
    <row r="231" spans="1:43" x14ac:dyDescent="0.2">
      <c r="A231" s="26"/>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row>
    <row r="232" spans="1:43" x14ac:dyDescent="0.2">
      <c r="A232" s="26"/>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row>
    <row r="233" spans="1:43" x14ac:dyDescent="0.2">
      <c r="A233" s="26"/>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row>
    <row r="234" spans="1:43" x14ac:dyDescent="0.2">
      <c r="A234" s="26"/>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row>
    <row r="235" spans="1:43" x14ac:dyDescent="0.2">
      <c r="A235" s="26"/>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row>
    <row r="236" spans="1:43" x14ac:dyDescent="0.2">
      <c r="A236" s="26"/>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row>
    <row r="237" spans="1:43" x14ac:dyDescent="0.2">
      <c r="A237" s="26"/>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row>
    <row r="238" spans="1:43" x14ac:dyDescent="0.2">
      <c r="A238" s="26"/>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row>
    <row r="239" spans="1:43" x14ac:dyDescent="0.2">
      <c r="A239" s="26"/>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row>
    <row r="240" spans="1:43" x14ac:dyDescent="0.2">
      <c r="A240" s="26"/>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row>
    <row r="241" spans="1:43" x14ac:dyDescent="0.2">
      <c r="A241" s="26"/>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row>
    <row r="242" spans="1:43" x14ac:dyDescent="0.2">
      <c r="A242" s="26"/>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row>
    <row r="243" spans="1:43" x14ac:dyDescent="0.2">
      <c r="A243" s="26"/>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row>
    <row r="244" spans="1:43" x14ac:dyDescent="0.2">
      <c r="A244" s="26"/>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row>
    <row r="245" spans="1:43" x14ac:dyDescent="0.2">
      <c r="A245" s="26"/>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row>
    <row r="246" spans="1:43" x14ac:dyDescent="0.2">
      <c r="A246" s="26"/>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row>
    <row r="247" spans="1:43" x14ac:dyDescent="0.2">
      <c r="A247" s="26"/>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row>
    <row r="248" spans="1:43" x14ac:dyDescent="0.2">
      <c r="A248" s="26"/>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row>
    <row r="249" spans="1:43" x14ac:dyDescent="0.2">
      <c r="A249" s="26"/>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row>
    <row r="250" spans="1:43" x14ac:dyDescent="0.2">
      <c r="A250" s="26"/>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row>
    <row r="251" spans="1:43" x14ac:dyDescent="0.2">
      <c r="A251" s="26"/>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row>
    <row r="252" spans="1:43" x14ac:dyDescent="0.2">
      <c r="A252" s="26"/>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row>
    <row r="253" spans="1:43" x14ac:dyDescent="0.2">
      <c r="A253" s="26"/>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row>
    <row r="254" spans="1:43" x14ac:dyDescent="0.2">
      <c r="A254" s="26"/>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row>
    <row r="255" spans="1:43" x14ac:dyDescent="0.2">
      <c r="A255" s="26"/>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row>
    <row r="256" spans="1:43" x14ac:dyDescent="0.2">
      <c r="A256" s="26"/>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row>
    <row r="257" spans="1:43" x14ac:dyDescent="0.2">
      <c r="A257" s="26"/>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row>
    <row r="258" spans="1:43" x14ac:dyDescent="0.2">
      <c r="A258" s="26"/>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row>
    <row r="259" spans="1:43" x14ac:dyDescent="0.2">
      <c r="A259" s="26"/>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row>
    <row r="260" spans="1:43" x14ac:dyDescent="0.2">
      <c r="A260" s="26"/>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row>
    <row r="261" spans="1:43" x14ac:dyDescent="0.2">
      <c r="A261" s="26"/>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row>
    <row r="262" spans="1:43" x14ac:dyDescent="0.2">
      <c r="A262" s="26"/>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row>
    <row r="263" spans="1:43" x14ac:dyDescent="0.2">
      <c r="A263" s="26"/>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row>
    <row r="264" spans="1:43" x14ac:dyDescent="0.2">
      <c r="A264" s="26"/>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row>
    <row r="265" spans="1:43" x14ac:dyDescent="0.2">
      <c r="A265" s="26"/>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row>
    <row r="266" spans="1:43" x14ac:dyDescent="0.2">
      <c r="A266" s="26"/>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row>
    <row r="267" spans="1:43" x14ac:dyDescent="0.2">
      <c r="A267" s="26"/>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row>
    <row r="268" spans="1:43" x14ac:dyDescent="0.2">
      <c r="A268" s="26"/>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row>
    <row r="269" spans="1:43" x14ac:dyDescent="0.2">
      <c r="A269" s="26"/>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row>
    <row r="270" spans="1:43" x14ac:dyDescent="0.2">
      <c r="A270" s="26"/>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row>
    <row r="271" spans="1:43" x14ac:dyDescent="0.2">
      <c r="A271" s="26"/>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row>
    <row r="272" spans="1:43" x14ac:dyDescent="0.2">
      <c r="A272" s="26"/>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row>
    <row r="273" spans="1:43" x14ac:dyDescent="0.2">
      <c r="A273" s="26"/>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row>
    <row r="274" spans="1:43" x14ac:dyDescent="0.2">
      <c r="A274" s="26"/>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row>
    <row r="275" spans="1:43" x14ac:dyDescent="0.2">
      <c r="A275" s="26"/>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row>
    <row r="276" spans="1:43" x14ac:dyDescent="0.2">
      <c r="A276" s="26"/>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row>
    <row r="277" spans="1:43" x14ac:dyDescent="0.2">
      <c r="A277" s="26"/>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row>
    <row r="278" spans="1:43" x14ac:dyDescent="0.2">
      <c r="A278" s="26"/>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row>
    <row r="279" spans="1:43" x14ac:dyDescent="0.2">
      <c r="A279" s="26"/>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row>
    <row r="280" spans="1:43" x14ac:dyDescent="0.2">
      <c r="A280" s="26"/>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row>
    <row r="281" spans="1:43" x14ac:dyDescent="0.2">
      <c r="A281" s="26"/>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row>
    <row r="282" spans="1:43" x14ac:dyDescent="0.2">
      <c r="A282" s="26"/>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row>
    <row r="283" spans="1:43" x14ac:dyDescent="0.2">
      <c r="A283" s="26"/>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row>
    <row r="284" spans="1:43" x14ac:dyDescent="0.2">
      <c r="A284" s="26"/>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row>
    <row r="285" spans="1:43" x14ac:dyDescent="0.2">
      <c r="A285" s="26"/>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row>
    <row r="286" spans="1:43" x14ac:dyDescent="0.2">
      <c r="A286" s="26"/>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row>
    <row r="287" spans="1:43" x14ac:dyDescent="0.2">
      <c r="A287" s="26"/>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row>
    <row r="288" spans="1:43" x14ac:dyDescent="0.2">
      <c r="A288" s="26"/>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row>
    <row r="289" spans="1:43" x14ac:dyDescent="0.2">
      <c r="A289" s="26"/>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row>
    <row r="290" spans="1:43" x14ac:dyDescent="0.2">
      <c r="A290" s="26"/>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row>
    <row r="291" spans="1:43" x14ac:dyDescent="0.2">
      <c r="A291" s="26"/>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row>
    <row r="292" spans="1:43" x14ac:dyDescent="0.2">
      <c r="A292" s="26"/>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row>
    <row r="293" spans="1:43" x14ac:dyDescent="0.2">
      <c r="A293" s="26"/>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row>
    <row r="294" spans="1:43" x14ac:dyDescent="0.2">
      <c r="A294" s="26"/>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row>
    <row r="295" spans="1:43" x14ac:dyDescent="0.2">
      <c r="A295" s="26"/>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row>
    <row r="296" spans="1:43" x14ac:dyDescent="0.2">
      <c r="A296" s="26"/>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row>
    <row r="297" spans="1:43" x14ac:dyDescent="0.2">
      <c r="A297" s="26"/>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row>
    <row r="298" spans="1:43" x14ac:dyDescent="0.2">
      <c r="A298" s="26"/>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row>
    <row r="299" spans="1:43" x14ac:dyDescent="0.2">
      <c r="A299" s="26"/>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row>
    <row r="300" spans="1:43" x14ac:dyDescent="0.2">
      <c r="A300" s="26"/>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row>
    <row r="301" spans="1:43" x14ac:dyDescent="0.2">
      <c r="A301" s="26"/>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row>
    <row r="302" spans="1:43" x14ac:dyDescent="0.2">
      <c r="A302" s="26"/>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row>
    <row r="303" spans="1:43" x14ac:dyDescent="0.2">
      <c r="A303" s="26"/>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row>
    <row r="304" spans="1:43" x14ac:dyDescent="0.2">
      <c r="A304" s="26"/>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row>
    <row r="305" spans="1:43" x14ac:dyDescent="0.2">
      <c r="A305" s="26"/>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row>
    <row r="306" spans="1:43" x14ac:dyDescent="0.2">
      <c r="A306" s="26"/>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row>
    <row r="307" spans="1:43" x14ac:dyDescent="0.2">
      <c r="A307" s="26"/>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row>
    <row r="308" spans="1:43" x14ac:dyDescent="0.2">
      <c r="A308" s="26"/>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row>
    <row r="309" spans="1:43" x14ac:dyDescent="0.2">
      <c r="A309" s="26"/>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row>
    <row r="310" spans="1:43" x14ac:dyDescent="0.2">
      <c r="A310" s="26"/>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row>
    <row r="311" spans="1:43" x14ac:dyDescent="0.2">
      <c r="A311" s="26"/>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row>
    <row r="312" spans="1:43" x14ac:dyDescent="0.2">
      <c r="A312" s="26"/>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row>
    <row r="313" spans="1:43" x14ac:dyDescent="0.2">
      <c r="A313" s="26"/>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row>
    <row r="314" spans="1:43" x14ac:dyDescent="0.2">
      <c r="A314" s="26"/>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row>
    <row r="315" spans="1:43" x14ac:dyDescent="0.2">
      <c r="A315" s="26"/>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row>
    <row r="316" spans="1:43" x14ac:dyDescent="0.2">
      <c r="A316" s="26"/>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row>
    <row r="317" spans="1:43" x14ac:dyDescent="0.2">
      <c r="A317" s="26"/>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row>
    <row r="318" spans="1:43" x14ac:dyDescent="0.2">
      <c r="A318" s="26"/>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row>
    <row r="319" spans="1:43" x14ac:dyDescent="0.2">
      <c r="A319" s="26"/>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row>
    <row r="320" spans="1:43" x14ac:dyDescent="0.2">
      <c r="A320" s="26"/>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row>
    <row r="321" spans="1:43" x14ac:dyDescent="0.2">
      <c r="A321" s="26"/>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row>
    <row r="322" spans="1:43" x14ac:dyDescent="0.2">
      <c r="A322" s="26"/>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row>
    <row r="323" spans="1:43" x14ac:dyDescent="0.2">
      <c r="A323" s="26"/>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row>
    <row r="324" spans="1:43" x14ac:dyDescent="0.2">
      <c r="A324" s="26"/>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row>
    <row r="325" spans="1:43" x14ac:dyDescent="0.2">
      <c r="A325" s="26"/>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row>
    <row r="326" spans="1:43" x14ac:dyDescent="0.2">
      <c r="A326" s="26"/>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row>
    <row r="327" spans="1:43" x14ac:dyDescent="0.2">
      <c r="A327" s="26"/>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row>
    <row r="328" spans="1:43" x14ac:dyDescent="0.2">
      <c r="A328" s="26"/>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row>
    <row r="329" spans="1:43" x14ac:dyDescent="0.2">
      <c r="A329" s="26"/>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row>
    <row r="330" spans="1:43" x14ac:dyDescent="0.2">
      <c r="A330" s="26"/>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row>
    <row r="331" spans="1:43" x14ac:dyDescent="0.2">
      <c r="A331" s="26"/>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row>
    <row r="332" spans="1:43" x14ac:dyDescent="0.2">
      <c r="A332" s="26"/>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row>
    <row r="333" spans="1:43" x14ac:dyDescent="0.2">
      <c r="A333" s="26"/>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row>
    <row r="334" spans="1:43" x14ac:dyDescent="0.2">
      <c r="A334" s="26"/>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row>
    <row r="335" spans="1:43" x14ac:dyDescent="0.2">
      <c r="A335" s="26"/>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row>
    <row r="336" spans="1:43" x14ac:dyDescent="0.2">
      <c r="A336" s="26"/>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row>
    <row r="337" spans="1:43" x14ac:dyDescent="0.2">
      <c r="A337" s="26"/>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row>
    <row r="338" spans="1:43" x14ac:dyDescent="0.2">
      <c r="A338" s="26"/>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row>
    <row r="339" spans="1:43" x14ac:dyDescent="0.2">
      <c r="A339" s="26"/>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row>
    <row r="340" spans="1:43" x14ac:dyDescent="0.2">
      <c r="A340" s="26"/>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row>
    <row r="341" spans="1:43" x14ac:dyDescent="0.2">
      <c r="A341" s="26"/>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row>
    <row r="342" spans="1:43" x14ac:dyDescent="0.2">
      <c r="A342" s="26"/>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row>
    <row r="343" spans="1:43" x14ac:dyDescent="0.2">
      <c r="A343" s="26"/>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row>
    <row r="344" spans="1:43" x14ac:dyDescent="0.2">
      <c r="A344" s="26"/>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row>
    <row r="345" spans="1:43" x14ac:dyDescent="0.2">
      <c r="A345" s="26"/>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row>
    <row r="346" spans="1:43" x14ac:dyDescent="0.2">
      <c r="A346" s="26"/>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row>
    <row r="347" spans="1:43" x14ac:dyDescent="0.2">
      <c r="A347" s="26"/>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row>
    <row r="348" spans="1:43" x14ac:dyDescent="0.2">
      <c r="A348" s="26"/>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row>
    <row r="349" spans="1:43" x14ac:dyDescent="0.2">
      <c r="A349" s="26"/>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row>
    <row r="350" spans="1:43" x14ac:dyDescent="0.2">
      <c r="A350" s="26"/>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row>
    <row r="351" spans="1:43" x14ac:dyDescent="0.2">
      <c r="A351" s="26"/>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row>
    <row r="352" spans="1:43" x14ac:dyDescent="0.2">
      <c r="A352" s="26"/>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row>
    <row r="353" spans="1:43" x14ac:dyDescent="0.2">
      <c r="A353" s="26"/>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row>
    <row r="354" spans="1:43" x14ac:dyDescent="0.2">
      <c r="A354" s="26"/>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row>
    <row r="355" spans="1:43" x14ac:dyDescent="0.2">
      <c r="A355" s="26"/>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row>
    <row r="356" spans="1:43" x14ac:dyDescent="0.2">
      <c r="A356" s="26"/>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row>
    <row r="357" spans="1:43" x14ac:dyDescent="0.2">
      <c r="A357" s="26"/>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row>
    <row r="358" spans="1:43" x14ac:dyDescent="0.2">
      <c r="A358" s="26"/>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row>
    <row r="359" spans="1:43" x14ac:dyDescent="0.2">
      <c r="A359" s="26"/>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row>
    <row r="360" spans="1:43" x14ac:dyDescent="0.2">
      <c r="A360" s="26"/>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row>
    <row r="361" spans="1:43" x14ac:dyDescent="0.2">
      <c r="A361" s="26"/>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row>
    <row r="362" spans="1:43" x14ac:dyDescent="0.2">
      <c r="A362" s="26"/>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row>
    <row r="363" spans="1:43" x14ac:dyDescent="0.2">
      <c r="A363" s="26"/>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row>
    <row r="364" spans="1:43" x14ac:dyDescent="0.2">
      <c r="A364" s="26"/>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row>
    <row r="365" spans="1:43" x14ac:dyDescent="0.2">
      <c r="A365" s="26"/>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row>
    <row r="366" spans="1:43" x14ac:dyDescent="0.2">
      <c r="A366" s="26"/>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row>
    <row r="367" spans="1:43" x14ac:dyDescent="0.2">
      <c r="A367" s="26"/>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row>
    <row r="368" spans="1:43" x14ac:dyDescent="0.2">
      <c r="A368" s="26"/>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row>
    <row r="369" spans="1:43" x14ac:dyDescent="0.2">
      <c r="A369" s="26"/>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row>
    <row r="370" spans="1:43" x14ac:dyDescent="0.2">
      <c r="A370" s="26"/>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row>
    <row r="371" spans="1:43" x14ac:dyDescent="0.2">
      <c r="A371" s="26"/>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row>
    <row r="372" spans="1:43" x14ac:dyDescent="0.2">
      <c r="A372" s="26"/>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row>
    <row r="373" spans="1:43" x14ac:dyDescent="0.2">
      <c r="A373" s="26"/>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row>
    <row r="374" spans="1:43" x14ac:dyDescent="0.2">
      <c r="A374" s="26"/>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row>
    <row r="375" spans="1:43" x14ac:dyDescent="0.2">
      <c r="A375" s="26"/>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row>
    <row r="376" spans="1:43" x14ac:dyDescent="0.2">
      <c r="A376" s="26"/>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row>
    <row r="377" spans="1:43" x14ac:dyDescent="0.2">
      <c r="A377" s="26"/>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row>
    <row r="378" spans="1:43" x14ac:dyDescent="0.2">
      <c r="A378" s="26"/>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row>
    <row r="379" spans="1:43" x14ac:dyDescent="0.2">
      <c r="A379" s="26"/>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row>
    <row r="380" spans="1:43" x14ac:dyDescent="0.2">
      <c r="A380" s="26"/>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row>
    <row r="381" spans="1:43" x14ac:dyDescent="0.2">
      <c r="A381" s="26"/>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row>
    <row r="382" spans="1:43" x14ac:dyDescent="0.2">
      <c r="A382" s="26"/>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row>
    <row r="383" spans="1:43" x14ac:dyDescent="0.2">
      <c r="A383" s="26"/>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row>
    <row r="384" spans="1:43" x14ac:dyDescent="0.2">
      <c r="A384" s="26"/>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row>
    <row r="385" spans="1:43" x14ac:dyDescent="0.2">
      <c r="A385" s="26"/>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row>
    <row r="386" spans="1:43" x14ac:dyDescent="0.2">
      <c r="A386" s="26"/>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row>
    <row r="387" spans="1:43" x14ac:dyDescent="0.2">
      <c r="A387" s="26"/>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row>
    <row r="388" spans="1:43" x14ac:dyDescent="0.2">
      <c r="A388" s="26"/>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row>
    <row r="389" spans="1:43" x14ac:dyDescent="0.2">
      <c r="A389" s="26"/>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row>
    <row r="390" spans="1:43" x14ac:dyDescent="0.2">
      <c r="A390" s="26"/>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row>
    <row r="391" spans="1:43" x14ac:dyDescent="0.2">
      <c r="A391" s="26"/>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row>
    <row r="392" spans="1:43" x14ac:dyDescent="0.2">
      <c r="A392" s="26"/>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row>
    <row r="393" spans="1:43" x14ac:dyDescent="0.2">
      <c r="A393" s="26"/>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row>
    <row r="394" spans="1:43" x14ac:dyDescent="0.2">
      <c r="A394" s="26"/>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row>
    <row r="395" spans="1:43" x14ac:dyDescent="0.2">
      <c r="A395" s="26"/>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row>
    <row r="396" spans="1:43" x14ac:dyDescent="0.2">
      <c r="A396" s="26"/>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row>
    <row r="397" spans="1:43" x14ac:dyDescent="0.2">
      <c r="A397" s="26"/>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row>
    <row r="398" spans="1:43" x14ac:dyDescent="0.2">
      <c r="A398" s="26"/>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row>
    <row r="399" spans="1:43" x14ac:dyDescent="0.2">
      <c r="A399" s="26"/>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row>
    <row r="400" spans="1:43" x14ac:dyDescent="0.2">
      <c r="A400" s="26"/>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row>
    <row r="401" spans="1:43" x14ac:dyDescent="0.2">
      <c r="A401" s="26"/>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row>
    <row r="402" spans="1:43" x14ac:dyDescent="0.2">
      <c r="A402" s="26"/>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row>
    <row r="403" spans="1:43" x14ac:dyDescent="0.2">
      <c r="A403" s="26"/>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row>
    <row r="404" spans="1:43" x14ac:dyDescent="0.2">
      <c r="A404" s="26"/>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row>
    <row r="405" spans="1:43" x14ac:dyDescent="0.2">
      <c r="A405" s="26"/>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row>
    <row r="406" spans="1:43" x14ac:dyDescent="0.2">
      <c r="A406" s="26"/>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row>
    <row r="407" spans="1:43" x14ac:dyDescent="0.2">
      <c r="A407" s="26"/>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row>
    <row r="408" spans="1:43" x14ac:dyDescent="0.2">
      <c r="A408" s="26"/>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row>
    <row r="409" spans="1:43" x14ac:dyDescent="0.2">
      <c r="A409" s="26"/>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row>
    <row r="410" spans="1:43" x14ac:dyDescent="0.2">
      <c r="A410" s="26"/>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row>
    <row r="411" spans="1:43" x14ac:dyDescent="0.2">
      <c r="A411" s="26"/>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row>
    <row r="412" spans="1:43" x14ac:dyDescent="0.2">
      <c r="A412" s="26"/>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row>
    <row r="413" spans="1:43" x14ac:dyDescent="0.2">
      <c r="A413" s="26"/>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row>
    <row r="414" spans="1:43" x14ac:dyDescent="0.2">
      <c r="A414" s="26"/>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row>
    <row r="415" spans="1:43" x14ac:dyDescent="0.2">
      <c r="A415" s="26"/>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row>
    <row r="416" spans="1:43" x14ac:dyDescent="0.2">
      <c r="A416" s="26"/>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row>
    <row r="417" spans="1:43" x14ac:dyDescent="0.2">
      <c r="A417" s="26"/>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row>
    <row r="418" spans="1:43" x14ac:dyDescent="0.2">
      <c r="A418" s="26"/>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row>
    <row r="419" spans="1:43" x14ac:dyDescent="0.2">
      <c r="A419" s="26"/>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row>
    <row r="420" spans="1:43" x14ac:dyDescent="0.2">
      <c r="A420" s="26"/>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row>
    <row r="421" spans="1:43" x14ac:dyDescent="0.2">
      <c r="A421" s="26"/>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row>
    <row r="422" spans="1:43" x14ac:dyDescent="0.2">
      <c r="A422" s="26"/>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row>
    <row r="423" spans="1:43" x14ac:dyDescent="0.2">
      <c r="A423" s="26"/>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row>
    <row r="424" spans="1:43" x14ac:dyDescent="0.2">
      <c r="A424" s="26"/>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row>
    <row r="425" spans="1:43" x14ac:dyDescent="0.2">
      <c r="A425" s="26"/>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row>
    <row r="426" spans="1:43" x14ac:dyDescent="0.2">
      <c r="A426" s="26"/>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row>
    <row r="427" spans="1:43" x14ac:dyDescent="0.2">
      <c r="A427" s="26"/>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row>
    <row r="428" spans="1:43" x14ac:dyDescent="0.2">
      <c r="A428" s="26"/>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row>
    <row r="429" spans="1:43" x14ac:dyDescent="0.2">
      <c r="A429" s="26"/>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row>
    <row r="430" spans="1:43" x14ac:dyDescent="0.2">
      <c r="A430" s="26"/>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row>
    <row r="431" spans="1:43" x14ac:dyDescent="0.2">
      <c r="A431" s="26"/>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row>
    <row r="432" spans="1:43" x14ac:dyDescent="0.2">
      <c r="A432" s="26"/>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row>
    <row r="433" spans="1:43" x14ac:dyDescent="0.2">
      <c r="A433" s="26"/>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row>
    <row r="434" spans="1:43" x14ac:dyDescent="0.2">
      <c r="A434" s="26"/>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row>
    <row r="435" spans="1:43" x14ac:dyDescent="0.2">
      <c r="A435" s="26"/>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row>
    <row r="436" spans="1:43" x14ac:dyDescent="0.2">
      <c r="A436" s="26"/>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row>
    <row r="437" spans="1:43" x14ac:dyDescent="0.2">
      <c r="A437" s="26"/>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row>
    <row r="438" spans="1:43" x14ac:dyDescent="0.2">
      <c r="A438" s="26"/>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row>
    <row r="439" spans="1:43" x14ac:dyDescent="0.2">
      <c r="A439" s="26"/>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row>
    <row r="440" spans="1:43" x14ac:dyDescent="0.2">
      <c r="A440" s="26"/>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row>
    <row r="441" spans="1:43" x14ac:dyDescent="0.2">
      <c r="A441" s="26"/>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row>
    <row r="442" spans="1:43" x14ac:dyDescent="0.2">
      <c r="A442" s="26"/>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row>
    <row r="443" spans="1:43" x14ac:dyDescent="0.2">
      <c r="A443" s="26"/>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row>
    <row r="444" spans="1:43" x14ac:dyDescent="0.2">
      <c r="A444" s="26"/>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row>
    <row r="445" spans="1:43" x14ac:dyDescent="0.2">
      <c r="A445" s="26"/>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row>
    <row r="446" spans="1:43" x14ac:dyDescent="0.2">
      <c r="A446" s="26"/>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row>
    <row r="447" spans="1:43" x14ac:dyDescent="0.2">
      <c r="A447" s="26"/>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row>
    <row r="448" spans="1:43" x14ac:dyDescent="0.2">
      <c r="A448" s="26"/>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row>
    <row r="449" spans="1:43" x14ac:dyDescent="0.2">
      <c r="A449" s="26"/>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row>
    <row r="450" spans="1:43" x14ac:dyDescent="0.2">
      <c r="A450" s="26"/>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row>
    <row r="451" spans="1:43" x14ac:dyDescent="0.2">
      <c r="A451" s="26"/>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row>
    <row r="452" spans="1:43" x14ac:dyDescent="0.2">
      <c r="A452" s="26"/>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row>
    <row r="453" spans="1:43" x14ac:dyDescent="0.2">
      <c r="A453" s="26"/>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row>
    <row r="454" spans="1:43" x14ac:dyDescent="0.2">
      <c r="A454" s="26"/>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row>
    <row r="455" spans="1:43" x14ac:dyDescent="0.2">
      <c r="A455" s="26"/>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row>
    <row r="456" spans="1:43" x14ac:dyDescent="0.2">
      <c r="A456" s="26"/>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row>
    <row r="457" spans="1:43" x14ac:dyDescent="0.2">
      <c r="A457" s="26"/>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row>
    <row r="458" spans="1:43" x14ac:dyDescent="0.2">
      <c r="A458" s="26"/>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row>
    <row r="459" spans="1:43" x14ac:dyDescent="0.2">
      <c r="A459" s="26"/>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row>
    <row r="460" spans="1:43" x14ac:dyDescent="0.2">
      <c r="A460" s="26"/>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row>
    <row r="461" spans="1:43" x14ac:dyDescent="0.2">
      <c r="A461" s="26"/>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row>
    <row r="462" spans="1:43" x14ac:dyDescent="0.2">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row>
    <row r="463" spans="1:43" x14ac:dyDescent="0.2">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row>
    <row r="464" spans="1:43" x14ac:dyDescent="0.2">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row>
    <row r="465" spans="2:43" x14ac:dyDescent="0.2">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row>
    <row r="466" spans="2:43" x14ac:dyDescent="0.2">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row>
    <row r="467" spans="2:43" x14ac:dyDescent="0.2">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row>
    <row r="468" spans="2:43" x14ac:dyDescent="0.2">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row>
    <row r="469" spans="2:43" x14ac:dyDescent="0.2">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row>
    <row r="470" spans="2:43" x14ac:dyDescent="0.2">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row>
    <row r="471" spans="2:43" x14ac:dyDescent="0.2">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row>
    <row r="472" spans="2:43" x14ac:dyDescent="0.2">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row>
    <row r="473" spans="2:43" x14ac:dyDescent="0.2">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row>
    <row r="474" spans="2:43" x14ac:dyDescent="0.2">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row>
    <row r="475" spans="2:43" x14ac:dyDescent="0.2">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row>
    <row r="476" spans="2:43" x14ac:dyDescent="0.2">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row>
    <row r="477" spans="2:43" x14ac:dyDescent="0.2">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row>
    <row r="478" spans="2:43" x14ac:dyDescent="0.2">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row>
    <row r="479" spans="2:43" x14ac:dyDescent="0.2">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row>
    <row r="480" spans="2:43" x14ac:dyDescent="0.2">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row>
    <row r="481" spans="2:43" x14ac:dyDescent="0.2">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row>
    <row r="482" spans="2:43" x14ac:dyDescent="0.2">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row>
    <row r="483" spans="2:43" x14ac:dyDescent="0.2">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row>
    <row r="484" spans="2:43" x14ac:dyDescent="0.2">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row>
    <row r="485" spans="2:43" x14ac:dyDescent="0.2">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row>
    <row r="486" spans="2:43" x14ac:dyDescent="0.2">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row>
    <row r="487" spans="2:43" x14ac:dyDescent="0.2">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row>
    <row r="488" spans="2:43" x14ac:dyDescent="0.2">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row>
    <row r="489" spans="2:43" x14ac:dyDescent="0.2">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row>
    <row r="490" spans="2:43" x14ac:dyDescent="0.2">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row>
  </sheetData>
  <protectedRanges>
    <protectedRange sqref="D8:D11 D13:D15 B19" name="Oblast1"/>
  </protectedRanges>
  <mergeCells count="5">
    <mergeCell ref="B18:C18"/>
    <mergeCell ref="D18:H18"/>
    <mergeCell ref="B19:H24"/>
    <mergeCell ref="B2:G2"/>
    <mergeCell ref="B4:E4"/>
  </mergeCells>
  <dataValidations count="6">
    <dataValidation type="list" allowBlank="1" showInputMessage="1" showErrorMessage="1" sqref="C28" xr:uid="{00000000-0002-0000-0500-000000000000}">
      <formula1>$C$16:$C$27</formula1>
    </dataValidation>
    <dataValidation type="list" allowBlank="1" showInputMessage="1" showErrorMessage="1" sqref="D15" xr:uid="{00000000-0002-0000-0500-000001000000}">
      <formula1>$C$27:$C$32</formula1>
    </dataValidation>
    <dataValidation type="list" allowBlank="1" showInputMessage="1" showErrorMessage="1" sqref="D11" xr:uid="{00000000-0002-0000-0500-000002000000}">
      <formula1>$C$33:$C$37</formula1>
    </dataValidation>
    <dataValidation type="list" allowBlank="1" showInputMessage="1" showErrorMessage="1" sqref="D13:D14 D8" xr:uid="{00000000-0002-0000-0500-000003000000}">
      <formula1>$D$33:$D$37</formula1>
    </dataValidation>
    <dataValidation type="list" allowBlank="1" showInputMessage="1" showErrorMessage="1" sqref="D10" xr:uid="{00000000-0002-0000-0500-000004000000}">
      <formula1>$C$34:$C$36</formula1>
    </dataValidation>
    <dataValidation type="list" allowBlank="1" showInputMessage="1" showErrorMessage="1" sqref="D9" xr:uid="{00000000-0002-0000-0500-000005000000}">
      <formula1>$C$34:$C$37</formula1>
    </dataValidation>
  </dataValidations>
  <pageMargins left="0.7" right="0.7" top="0.78740157499999996" bottom="0.78740157499999996" header="0.3" footer="0.3"/>
  <pageSetup paperSize="9" scale="62" orientation="landscape"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R429"/>
  <sheetViews>
    <sheetView topLeftCell="B7" zoomScaleNormal="100" workbookViewId="0">
      <selection activeCell="B15" sqref="B15:H20"/>
    </sheetView>
  </sheetViews>
  <sheetFormatPr defaultColWidth="9.140625" defaultRowHeight="12.75" x14ac:dyDescent="0.2"/>
  <cols>
    <col min="1" max="1" width="5.140625" customWidth="1"/>
    <col min="3" max="3" width="32.5703125" customWidth="1"/>
    <col min="4" max="4" width="20.42578125" customWidth="1"/>
    <col min="5" max="5" width="19" customWidth="1"/>
    <col min="6" max="6" width="16.28515625" customWidth="1"/>
    <col min="7" max="7" width="76.42578125" customWidth="1"/>
    <col min="8" max="8" width="13.85546875" customWidth="1"/>
  </cols>
  <sheetData>
    <row r="1" spans="1:44" s="18" customFormat="1" x14ac:dyDescent="0.2"/>
    <row r="2" spans="1:44" s="18" customFormat="1" ht="18.75" x14ac:dyDescent="0.2">
      <c r="B2" s="15" t="s">
        <v>155</v>
      </c>
      <c r="C2" s="14"/>
      <c r="D2" s="14"/>
    </row>
    <row r="3" spans="1:44" s="18" customFormat="1" x14ac:dyDescent="0.2">
      <c r="B3" s="14"/>
      <c r="C3" s="14"/>
      <c r="D3" s="14"/>
    </row>
    <row r="4" spans="1:44" s="18" customFormat="1" x14ac:dyDescent="0.2">
      <c r="B4" s="36" t="str">
        <f>"Projektová žádost: "&amp;'Id. žádosti'!C4</f>
        <v xml:space="preserve">Projektová žádost: </v>
      </c>
      <c r="C4" s="14"/>
      <c r="D4" s="14"/>
    </row>
    <row r="5" spans="1:44" s="25" customFormat="1" ht="13.5" thickBot="1" x14ac:dyDescent="0.25">
      <c r="A5" s="14"/>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row>
    <row r="6" spans="1:44" ht="13.5" thickBot="1" x14ac:dyDescent="0.25">
      <c r="A6" s="14"/>
      <c r="B6" s="57" t="s">
        <v>43</v>
      </c>
      <c r="C6" s="58" t="s">
        <v>44</v>
      </c>
      <c r="D6" s="131" t="s">
        <v>45</v>
      </c>
      <c r="E6" s="10" t="s">
        <v>88</v>
      </c>
      <c r="F6" s="11" t="s">
        <v>89</v>
      </c>
      <c r="G6" s="11" t="s">
        <v>90</v>
      </c>
      <c r="H6" s="12" t="s">
        <v>91</v>
      </c>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row>
    <row r="7" spans="1:44" ht="60" customHeight="1" x14ac:dyDescent="0.2">
      <c r="A7" s="14"/>
      <c r="B7" s="69" t="s">
        <v>50</v>
      </c>
      <c r="C7" s="78" t="s">
        <v>51</v>
      </c>
      <c r="D7" s="82" t="str">
        <f>IF(OR(D8="",D9="",D10="",D11="",D12=""),"-",IF(OR(D8="Splněno nedostatečně",D9="Splněno nedostatečně",D10="Splněno nedostatečně",D11="Splněno nedostatečně",D12="Splněno nedostatečně"),"Splněno nedostatečně",IF(OR(D8="Splněno s výhradou",D9="Splněno s výhradou",D10="Splněno s výhradou",D11="Splněno s výhradou",D12="Splněno s výhradou"),"Splněno s výhradou",IF(OR(D8="Splněno částečně",D9="Splněno částečně",D10="Splněno částečně",D11="Splněno částečně",D12="Splněno částečně"),"Splněno částečně",IF(OR(D8="Splněno převážně",D9="Splněno převážně",D10="Splněno převážně",D11="Splněno převážně",D12="Splněno převážně"),"Splněno převážně","Splněno zcela")))))</f>
        <v>-</v>
      </c>
      <c r="E7" s="184" t="s">
        <v>110</v>
      </c>
      <c r="F7" s="70" t="s">
        <v>111</v>
      </c>
      <c r="G7" s="79" t="s">
        <v>156</v>
      </c>
      <c r="H7" s="80" t="s">
        <v>97</v>
      </c>
      <c r="I7" s="19"/>
      <c r="J7" s="103"/>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row>
    <row r="8" spans="1:44" ht="99.95" customHeight="1" x14ac:dyDescent="0.2">
      <c r="A8" s="14"/>
      <c r="B8" s="22" t="s">
        <v>157</v>
      </c>
      <c r="C8" s="20" t="s">
        <v>158</v>
      </c>
      <c r="D8" s="125"/>
      <c r="E8" s="31" t="s">
        <v>110</v>
      </c>
      <c r="F8" s="21" t="s">
        <v>111</v>
      </c>
      <c r="G8" s="187" t="s">
        <v>159</v>
      </c>
      <c r="H8" s="45" t="s">
        <v>97</v>
      </c>
      <c r="I8" s="19"/>
      <c r="J8" s="103"/>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row>
    <row r="9" spans="1:44" ht="99.95" customHeight="1" x14ac:dyDescent="0.2">
      <c r="A9" s="14"/>
      <c r="B9" s="22" t="s">
        <v>160</v>
      </c>
      <c r="C9" s="20" t="s">
        <v>161</v>
      </c>
      <c r="D9" s="125"/>
      <c r="E9" s="31" t="s">
        <v>110</v>
      </c>
      <c r="F9" s="21" t="s">
        <v>111</v>
      </c>
      <c r="G9" s="242" t="s">
        <v>162</v>
      </c>
      <c r="H9" s="45" t="s">
        <v>97</v>
      </c>
      <c r="I9" s="19"/>
      <c r="J9" s="103"/>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row>
    <row r="10" spans="1:44" ht="99.95" customHeight="1" x14ac:dyDescent="0.2">
      <c r="A10" s="14"/>
      <c r="B10" s="22" t="s">
        <v>163</v>
      </c>
      <c r="C10" s="20" t="s">
        <v>164</v>
      </c>
      <c r="D10" s="125"/>
      <c r="E10" s="31" t="s">
        <v>110</v>
      </c>
      <c r="F10" s="21" t="s">
        <v>111</v>
      </c>
      <c r="G10" s="241" t="s">
        <v>165</v>
      </c>
      <c r="H10" s="45" t="s">
        <v>97</v>
      </c>
      <c r="I10" s="19"/>
      <c r="J10" s="103"/>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row>
    <row r="11" spans="1:44" ht="99.95" customHeight="1" x14ac:dyDescent="0.2">
      <c r="A11" s="14"/>
      <c r="B11" s="22" t="s">
        <v>166</v>
      </c>
      <c r="C11" s="132" t="s">
        <v>167</v>
      </c>
      <c r="D11" s="125"/>
      <c r="E11" s="31" t="s">
        <v>110</v>
      </c>
      <c r="F11" s="21" t="s">
        <v>111</v>
      </c>
      <c r="G11" s="188" t="s">
        <v>168</v>
      </c>
      <c r="H11" s="45" t="s">
        <v>97</v>
      </c>
      <c r="I11" s="19"/>
      <c r="J11" s="103"/>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row>
    <row r="12" spans="1:44" ht="99.95" customHeight="1" thickBot="1" x14ac:dyDescent="0.25">
      <c r="A12" s="14"/>
      <c r="B12" s="23" t="s">
        <v>169</v>
      </c>
      <c r="C12" s="40" t="s">
        <v>170</v>
      </c>
      <c r="D12" s="113"/>
      <c r="E12" s="33" t="s">
        <v>110</v>
      </c>
      <c r="F12" s="27" t="s">
        <v>111</v>
      </c>
      <c r="G12" s="189" t="s">
        <v>171</v>
      </c>
      <c r="H12" s="46" t="s">
        <v>97</v>
      </c>
      <c r="I12" s="19"/>
      <c r="J12" s="103"/>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row>
    <row r="13" spans="1:44" ht="13.5" thickBot="1" x14ac:dyDescent="0.25">
      <c r="A13" s="14"/>
      <c r="B13" s="28"/>
      <c r="C13" s="28"/>
      <c r="D13" s="28"/>
      <c r="E13" s="28"/>
      <c r="F13" s="28"/>
      <c r="G13" s="28"/>
      <c r="H13" s="2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row>
    <row r="14" spans="1:44" ht="13.5" thickBot="1" x14ac:dyDescent="0.25">
      <c r="A14" s="14"/>
      <c r="B14" s="349" t="s">
        <v>113</v>
      </c>
      <c r="C14" s="350"/>
      <c r="D14" s="351" t="str">
        <f>D7</f>
        <v>-</v>
      </c>
      <c r="E14" s="352"/>
      <c r="F14" s="352"/>
      <c r="G14" s="352"/>
      <c r="H14" s="353"/>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row>
    <row r="15" spans="1:44" ht="12.75" customHeight="1" x14ac:dyDescent="0.2">
      <c r="A15" s="14"/>
      <c r="B15" s="308" t="s">
        <v>61</v>
      </c>
      <c r="C15" s="354"/>
      <c r="D15" s="354"/>
      <c r="E15" s="355"/>
      <c r="F15" s="355"/>
      <c r="G15" s="355"/>
      <c r="H15" s="356"/>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row>
    <row r="16" spans="1:44" x14ac:dyDescent="0.2">
      <c r="A16" s="14"/>
      <c r="B16" s="357"/>
      <c r="C16" s="358"/>
      <c r="D16" s="358"/>
      <c r="E16" s="359"/>
      <c r="F16" s="359"/>
      <c r="G16" s="359"/>
      <c r="H16" s="360"/>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row>
    <row r="17" spans="1:44" x14ac:dyDescent="0.2">
      <c r="A17" s="14"/>
      <c r="B17" s="357"/>
      <c r="C17" s="358"/>
      <c r="D17" s="358"/>
      <c r="E17" s="359"/>
      <c r="F17" s="359"/>
      <c r="G17" s="359"/>
      <c r="H17" s="360"/>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row>
    <row r="18" spans="1:44" x14ac:dyDescent="0.2">
      <c r="A18" s="14"/>
      <c r="B18" s="357"/>
      <c r="C18" s="358"/>
      <c r="D18" s="358"/>
      <c r="E18" s="359"/>
      <c r="F18" s="359"/>
      <c r="G18" s="359"/>
      <c r="H18" s="360"/>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row>
    <row r="19" spans="1:44" x14ac:dyDescent="0.2">
      <c r="A19" s="14"/>
      <c r="B19" s="357"/>
      <c r="C19" s="358"/>
      <c r="D19" s="358"/>
      <c r="E19" s="359"/>
      <c r="F19" s="359"/>
      <c r="G19" s="359"/>
      <c r="H19" s="360"/>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row>
    <row r="20" spans="1:44" ht="13.5" thickBot="1" x14ac:dyDescent="0.25">
      <c r="A20" s="14"/>
      <c r="B20" s="361"/>
      <c r="C20" s="362"/>
      <c r="D20" s="362"/>
      <c r="E20" s="363"/>
      <c r="F20" s="363"/>
      <c r="G20" s="363"/>
      <c r="H20" s="364"/>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row>
    <row r="21" spans="1:44" x14ac:dyDescent="0.2">
      <c r="A21" s="14"/>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row>
    <row r="22" spans="1:44" hidden="1" x14ac:dyDescent="0.2">
      <c r="A22" s="14"/>
      <c r="B22" s="143"/>
      <c r="C22" s="143"/>
      <c r="D22" s="143"/>
      <c r="E22" s="143"/>
      <c r="F22" s="143"/>
      <c r="G22" s="143"/>
      <c r="H22" s="143"/>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row>
    <row r="23" spans="1:44" hidden="1" x14ac:dyDescent="0.2">
      <c r="A23" s="14"/>
      <c r="B23" s="143" t="s">
        <v>62</v>
      </c>
      <c r="C23" s="143" t="s">
        <v>63</v>
      </c>
      <c r="D23" s="143"/>
      <c r="E23" s="143"/>
      <c r="F23" s="143"/>
      <c r="G23" s="143"/>
      <c r="H23" s="143"/>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row>
    <row r="24" spans="1:44" hidden="1" x14ac:dyDescent="0.2">
      <c r="A24" s="14"/>
      <c r="B24" s="143"/>
      <c r="C24" s="143" t="s">
        <v>64</v>
      </c>
      <c r="D24" s="143"/>
      <c r="E24" s="143"/>
      <c r="F24" s="143"/>
      <c r="G24" s="143"/>
      <c r="H24" s="143"/>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row>
    <row r="25" spans="1:44" hidden="1" x14ac:dyDescent="0.2">
      <c r="A25" s="14"/>
      <c r="B25" s="143"/>
      <c r="C25" s="143" t="s">
        <v>65</v>
      </c>
      <c r="D25" s="143"/>
      <c r="E25" s="143"/>
      <c r="F25" s="143"/>
      <c r="G25" s="143"/>
      <c r="H25" s="143"/>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row>
    <row r="26" spans="1:44" hidden="1" x14ac:dyDescent="0.2">
      <c r="A26" s="14"/>
      <c r="B26" s="143"/>
      <c r="C26" s="143" t="s">
        <v>67</v>
      </c>
      <c r="D26" s="143"/>
      <c r="E26" s="143"/>
      <c r="F26" s="143"/>
      <c r="G26" s="143"/>
      <c r="H26" s="143"/>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row>
    <row r="27" spans="1:44" hidden="1" x14ac:dyDescent="0.2">
      <c r="A27" s="14"/>
      <c r="B27" s="143"/>
      <c r="C27" s="143" t="s">
        <v>66</v>
      </c>
      <c r="D27" s="143"/>
      <c r="E27" s="143"/>
      <c r="F27" s="143"/>
      <c r="G27" s="143"/>
      <c r="H27" s="143"/>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row>
    <row r="28" spans="1:44" hidden="1" x14ac:dyDescent="0.2">
      <c r="A28" s="14"/>
      <c r="B28" s="143"/>
      <c r="C28" s="143"/>
      <c r="D28" s="143"/>
      <c r="E28" s="143"/>
      <c r="F28" s="143"/>
      <c r="G28" s="143"/>
      <c r="H28" s="143"/>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row>
    <row r="29" spans="1:44" hidden="1" x14ac:dyDescent="0.2">
      <c r="A29" s="14"/>
      <c r="B29" s="143"/>
      <c r="C29" s="143"/>
      <c r="D29" s="143"/>
      <c r="E29" s="143"/>
      <c r="F29" s="143"/>
      <c r="G29" s="143"/>
      <c r="H29" s="143"/>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row>
    <row r="30" spans="1:44" x14ac:dyDescent="0.2">
      <c r="A30" s="14"/>
      <c r="B30" s="143"/>
      <c r="C30" s="143"/>
      <c r="D30" s="143"/>
      <c r="E30" s="143"/>
      <c r="F30" s="143"/>
      <c r="G30" s="143"/>
      <c r="H30" s="143"/>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row>
    <row r="31" spans="1:44" x14ac:dyDescent="0.2">
      <c r="A31" s="14"/>
      <c r="B31" s="143"/>
      <c r="C31" s="143"/>
      <c r="D31" s="143"/>
      <c r="E31" s="143"/>
      <c r="F31" s="143"/>
      <c r="G31" s="143"/>
      <c r="H31" s="143"/>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row>
    <row r="32" spans="1:44" x14ac:dyDescent="0.2">
      <c r="A32" s="14"/>
      <c r="B32" s="143"/>
      <c r="C32" s="143"/>
      <c r="D32" s="143"/>
      <c r="E32" s="143"/>
      <c r="F32" s="143"/>
      <c r="G32" s="143"/>
      <c r="H32" s="143"/>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row>
    <row r="33" spans="1:44" x14ac:dyDescent="0.2">
      <c r="A33" s="14"/>
      <c r="B33" s="143"/>
      <c r="C33" s="143"/>
      <c r="D33" s="143"/>
      <c r="E33" s="143"/>
      <c r="F33" s="143"/>
      <c r="G33" s="143"/>
      <c r="H33" s="143"/>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row>
    <row r="34" spans="1:44" x14ac:dyDescent="0.2">
      <c r="A34" s="14"/>
      <c r="B34" s="143"/>
      <c r="C34" s="143"/>
      <c r="D34" s="143"/>
      <c r="E34" s="143"/>
      <c r="F34" s="143"/>
      <c r="G34" s="143"/>
      <c r="H34" s="143"/>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row>
    <row r="35" spans="1:44" x14ac:dyDescent="0.2">
      <c r="A35" s="14"/>
      <c r="B35" s="143"/>
      <c r="C35" s="143"/>
      <c r="D35" s="143"/>
      <c r="E35" s="143"/>
      <c r="F35" s="143"/>
      <c r="G35" s="143"/>
      <c r="H35" s="143"/>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row>
    <row r="36" spans="1:44" x14ac:dyDescent="0.2">
      <c r="A36" s="14"/>
      <c r="B36" s="143"/>
      <c r="C36" s="143"/>
      <c r="D36" s="143"/>
      <c r="E36" s="143"/>
      <c r="F36" s="143"/>
      <c r="G36" s="143"/>
      <c r="H36" s="143"/>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row>
    <row r="37" spans="1:44" x14ac:dyDescent="0.2">
      <c r="A37" s="14"/>
      <c r="B37" s="143"/>
      <c r="C37" s="143"/>
      <c r="D37" s="143"/>
      <c r="E37" s="143"/>
      <c r="F37" s="143"/>
      <c r="G37" s="143"/>
      <c r="H37" s="143"/>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row>
    <row r="38" spans="1:44" x14ac:dyDescent="0.2">
      <c r="A38" s="14"/>
      <c r="B38" s="143"/>
      <c r="C38" s="143"/>
      <c r="D38" s="143"/>
      <c r="E38" s="143"/>
      <c r="F38" s="143"/>
      <c r="G38" s="143"/>
      <c r="H38" s="143"/>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row>
    <row r="39" spans="1:44" x14ac:dyDescent="0.2">
      <c r="A39" s="14"/>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row>
    <row r="40" spans="1:44" x14ac:dyDescent="0.2">
      <c r="A40" s="14"/>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row>
    <row r="41" spans="1:44" x14ac:dyDescent="0.2">
      <c r="A41" s="14"/>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row>
    <row r="42" spans="1:44" x14ac:dyDescent="0.2">
      <c r="A42" s="14"/>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row>
    <row r="43" spans="1:44" x14ac:dyDescent="0.2">
      <c r="A43" s="14"/>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row>
    <row r="44" spans="1:44" x14ac:dyDescent="0.2">
      <c r="A44" s="14"/>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row>
    <row r="45" spans="1:44" x14ac:dyDescent="0.2">
      <c r="A45" s="14"/>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row>
    <row r="46" spans="1:44" x14ac:dyDescent="0.2">
      <c r="A46" s="14"/>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row>
    <row r="47" spans="1:44" x14ac:dyDescent="0.2">
      <c r="A47" s="14"/>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row>
    <row r="48" spans="1:44" x14ac:dyDescent="0.2">
      <c r="A48" s="14"/>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row>
    <row r="49" spans="1:44" x14ac:dyDescent="0.2">
      <c r="A49" s="14"/>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row>
    <row r="50" spans="1:44" x14ac:dyDescent="0.2">
      <c r="A50" s="14"/>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row>
    <row r="51" spans="1:44" x14ac:dyDescent="0.2">
      <c r="A51" s="14"/>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row>
    <row r="52" spans="1:44" x14ac:dyDescent="0.2">
      <c r="A52" s="14"/>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row>
    <row r="53" spans="1:44" x14ac:dyDescent="0.2">
      <c r="A53" s="14"/>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row>
    <row r="54" spans="1:44" x14ac:dyDescent="0.2">
      <c r="A54" s="14"/>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row>
    <row r="55" spans="1:44" x14ac:dyDescent="0.2">
      <c r="A55" s="14"/>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row>
    <row r="56" spans="1:44" x14ac:dyDescent="0.2">
      <c r="A56" s="14"/>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row>
    <row r="57" spans="1:44" x14ac:dyDescent="0.2">
      <c r="A57" s="14"/>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row>
    <row r="58" spans="1:44" x14ac:dyDescent="0.2">
      <c r="A58" s="14"/>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row>
    <row r="59" spans="1:44" x14ac:dyDescent="0.2">
      <c r="A59" s="14"/>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row>
    <row r="60" spans="1:44" x14ac:dyDescent="0.2">
      <c r="A60" s="14"/>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row>
    <row r="61" spans="1:44" x14ac:dyDescent="0.2">
      <c r="A61" s="14"/>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row>
    <row r="62" spans="1:44" x14ac:dyDescent="0.2">
      <c r="A62" s="14"/>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row>
    <row r="63" spans="1:44" x14ac:dyDescent="0.2">
      <c r="A63" s="14"/>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row>
    <row r="64" spans="1:44" x14ac:dyDescent="0.2">
      <c r="A64" s="14"/>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row>
    <row r="65" spans="1:44" x14ac:dyDescent="0.2">
      <c r="A65" s="14"/>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row>
    <row r="66" spans="1:44" x14ac:dyDescent="0.2">
      <c r="A66" s="14"/>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row>
    <row r="67" spans="1:44" x14ac:dyDescent="0.2">
      <c r="A67" s="14"/>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row>
    <row r="68" spans="1:44" x14ac:dyDescent="0.2">
      <c r="A68" s="14"/>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row>
    <row r="69" spans="1:44" x14ac:dyDescent="0.2">
      <c r="A69" s="14"/>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row>
    <row r="70" spans="1:44" x14ac:dyDescent="0.2">
      <c r="A70" s="14"/>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row>
    <row r="71" spans="1:44" x14ac:dyDescent="0.2">
      <c r="A71" s="14"/>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row>
    <row r="72" spans="1:44" x14ac:dyDescent="0.2">
      <c r="A72" s="14"/>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row>
    <row r="73" spans="1:44" x14ac:dyDescent="0.2">
      <c r="A73" s="14"/>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row>
    <row r="74" spans="1:44" x14ac:dyDescent="0.2">
      <c r="A74" s="14"/>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row>
    <row r="75" spans="1:44" x14ac:dyDescent="0.2">
      <c r="A75" s="14"/>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row>
    <row r="76" spans="1:44" x14ac:dyDescent="0.2">
      <c r="A76" s="14"/>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row>
    <row r="77" spans="1:44" x14ac:dyDescent="0.2">
      <c r="A77" s="14"/>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row>
    <row r="78" spans="1:44" x14ac:dyDescent="0.2">
      <c r="A78" s="14"/>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row>
    <row r="79" spans="1:44" x14ac:dyDescent="0.2">
      <c r="A79" s="14"/>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row>
    <row r="80" spans="1:44" x14ac:dyDescent="0.2">
      <c r="A80" s="14"/>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row>
    <row r="81" spans="1:44" x14ac:dyDescent="0.2">
      <c r="A81" s="14"/>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row>
    <row r="82" spans="1:44" x14ac:dyDescent="0.2">
      <c r="A82" s="14"/>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row>
    <row r="83" spans="1:44" x14ac:dyDescent="0.2">
      <c r="A83" s="14"/>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row>
    <row r="84" spans="1:44" x14ac:dyDescent="0.2">
      <c r="A84" s="14"/>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row>
    <row r="85" spans="1:44" x14ac:dyDescent="0.2">
      <c r="A85" s="14"/>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row>
    <row r="86" spans="1:44" x14ac:dyDescent="0.2">
      <c r="A86" s="14"/>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row>
    <row r="87" spans="1:44" x14ac:dyDescent="0.2">
      <c r="A87" s="14"/>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row>
    <row r="88" spans="1:44" x14ac:dyDescent="0.2">
      <c r="A88" s="14"/>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row>
    <row r="89" spans="1:44" x14ac:dyDescent="0.2">
      <c r="A89" s="14"/>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row>
    <row r="90" spans="1:44" x14ac:dyDescent="0.2">
      <c r="A90" s="14"/>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row>
    <row r="91" spans="1:44" x14ac:dyDescent="0.2">
      <c r="A91" s="14"/>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row>
    <row r="92" spans="1:44" x14ac:dyDescent="0.2">
      <c r="A92" s="14"/>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row>
    <row r="93" spans="1:44" x14ac:dyDescent="0.2">
      <c r="A93" s="14"/>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row>
    <row r="94" spans="1:44" x14ac:dyDescent="0.2">
      <c r="A94" s="14"/>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row>
    <row r="95" spans="1:44" x14ac:dyDescent="0.2">
      <c r="A95" s="14"/>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row>
    <row r="96" spans="1:44" x14ac:dyDescent="0.2">
      <c r="A96" s="14"/>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row>
    <row r="97" spans="1:44" x14ac:dyDescent="0.2">
      <c r="A97" s="14"/>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row>
    <row r="98" spans="1:44" x14ac:dyDescent="0.2">
      <c r="A98" s="14"/>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row>
    <row r="99" spans="1:44" x14ac:dyDescent="0.2">
      <c r="A99" s="14"/>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row>
    <row r="100" spans="1:44" x14ac:dyDescent="0.2">
      <c r="A100" s="14"/>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row>
    <row r="101" spans="1:44" x14ac:dyDescent="0.2">
      <c r="A101" s="14"/>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row>
    <row r="102" spans="1:44" x14ac:dyDescent="0.2">
      <c r="A102" s="14"/>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row>
    <row r="103" spans="1:44" x14ac:dyDescent="0.2">
      <c r="A103" s="14"/>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row>
    <row r="104" spans="1:44" x14ac:dyDescent="0.2">
      <c r="A104" s="14"/>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row>
    <row r="105" spans="1:44" x14ac:dyDescent="0.2">
      <c r="A105" s="14"/>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row>
    <row r="106" spans="1:44" x14ac:dyDescent="0.2">
      <c r="A106" s="14"/>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row>
    <row r="107" spans="1:44" x14ac:dyDescent="0.2">
      <c r="A107" s="14"/>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row>
    <row r="108" spans="1:44" x14ac:dyDescent="0.2">
      <c r="A108" s="14"/>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row>
    <row r="109" spans="1:44" x14ac:dyDescent="0.2">
      <c r="A109" s="14"/>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row>
    <row r="110" spans="1:44" x14ac:dyDescent="0.2">
      <c r="A110" s="14"/>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row>
    <row r="111" spans="1:44" x14ac:dyDescent="0.2">
      <c r="A111" s="14"/>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row>
    <row r="112" spans="1:44" x14ac:dyDescent="0.2">
      <c r="A112" s="14"/>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row>
    <row r="113" spans="1:44" x14ac:dyDescent="0.2">
      <c r="A113" s="14"/>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row>
    <row r="114" spans="1:44" x14ac:dyDescent="0.2">
      <c r="A114" s="14"/>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row>
    <row r="115" spans="1:44" x14ac:dyDescent="0.2">
      <c r="A115" s="14"/>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row>
    <row r="116" spans="1:44" x14ac:dyDescent="0.2">
      <c r="A116" s="14"/>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row>
    <row r="117" spans="1:44" x14ac:dyDescent="0.2">
      <c r="A117" s="14"/>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row>
    <row r="118" spans="1:44" x14ac:dyDescent="0.2">
      <c r="A118" s="14"/>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row>
    <row r="119" spans="1:44" x14ac:dyDescent="0.2">
      <c r="A119" s="14"/>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row>
    <row r="120" spans="1:44" x14ac:dyDescent="0.2">
      <c r="A120" s="14"/>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row>
    <row r="121" spans="1:44" x14ac:dyDescent="0.2">
      <c r="A121" s="14"/>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row>
    <row r="122" spans="1:44" x14ac:dyDescent="0.2">
      <c r="A122" s="14"/>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row>
    <row r="123" spans="1:44" x14ac:dyDescent="0.2">
      <c r="A123" s="14"/>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row>
    <row r="124" spans="1:44" x14ac:dyDescent="0.2">
      <c r="A124" s="14"/>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row>
    <row r="125" spans="1:44" x14ac:dyDescent="0.2">
      <c r="A125" s="14"/>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row>
    <row r="126" spans="1:44" x14ac:dyDescent="0.2">
      <c r="A126" s="14"/>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row>
    <row r="127" spans="1:44" x14ac:dyDescent="0.2">
      <c r="A127" s="14"/>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row>
    <row r="128" spans="1:44" x14ac:dyDescent="0.2">
      <c r="A128" s="14"/>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row>
    <row r="129" spans="1:44" x14ac:dyDescent="0.2">
      <c r="A129" s="14"/>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row>
    <row r="130" spans="1:44" x14ac:dyDescent="0.2">
      <c r="A130" s="14"/>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row>
    <row r="131" spans="1:44" x14ac:dyDescent="0.2">
      <c r="A131" s="14"/>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row>
    <row r="132" spans="1:44" x14ac:dyDescent="0.2">
      <c r="A132" s="14"/>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row>
    <row r="133" spans="1:44" x14ac:dyDescent="0.2">
      <c r="A133" s="14"/>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row>
    <row r="134" spans="1:44" x14ac:dyDescent="0.2">
      <c r="A134" s="14"/>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row>
    <row r="135" spans="1:44" x14ac:dyDescent="0.2">
      <c r="A135" s="14"/>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row>
    <row r="136" spans="1:44" x14ac:dyDescent="0.2">
      <c r="A136" s="14"/>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row>
    <row r="137" spans="1:44" x14ac:dyDescent="0.2">
      <c r="A137" s="14"/>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row>
    <row r="138" spans="1:44" x14ac:dyDescent="0.2">
      <c r="A138" s="14"/>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row>
    <row r="139" spans="1:44" x14ac:dyDescent="0.2">
      <c r="A139" s="14"/>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row>
    <row r="140" spans="1:44" x14ac:dyDescent="0.2">
      <c r="A140" s="14"/>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row>
    <row r="141" spans="1:44" x14ac:dyDescent="0.2">
      <c r="A141" s="14"/>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row>
    <row r="142" spans="1:44" x14ac:dyDescent="0.2">
      <c r="A142" s="14"/>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row>
    <row r="143" spans="1:44" x14ac:dyDescent="0.2">
      <c r="A143" s="14"/>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row>
    <row r="144" spans="1:44" x14ac:dyDescent="0.2">
      <c r="A144" s="14"/>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row>
    <row r="145" spans="1:44" x14ac:dyDescent="0.2">
      <c r="A145" s="14"/>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row>
    <row r="146" spans="1:44" x14ac:dyDescent="0.2">
      <c r="A146" s="14"/>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row>
    <row r="147" spans="1:44" x14ac:dyDescent="0.2">
      <c r="A147" s="14"/>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row>
    <row r="148" spans="1:44" x14ac:dyDescent="0.2">
      <c r="A148" s="14"/>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row>
    <row r="149" spans="1:44" x14ac:dyDescent="0.2">
      <c r="A149" s="14"/>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row>
    <row r="150" spans="1:44" x14ac:dyDescent="0.2">
      <c r="A150" s="14"/>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row>
    <row r="151" spans="1:44" x14ac:dyDescent="0.2">
      <c r="A151" s="14"/>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row>
    <row r="152" spans="1:44" x14ac:dyDescent="0.2">
      <c r="A152" s="14"/>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row>
    <row r="153" spans="1:44" x14ac:dyDescent="0.2">
      <c r="A153" s="14"/>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row>
    <row r="154" spans="1:44" x14ac:dyDescent="0.2">
      <c r="A154" s="14"/>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row>
    <row r="155" spans="1:44" x14ac:dyDescent="0.2">
      <c r="A155" s="14"/>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row>
    <row r="156" spans="1:44" x14ac:dyDescent="0.2">
      <c r="A156" s="14"/>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row>
    <row r="157" spans="1:44" x14ac:dyDescent="0.2">
      <c r="A157" s="14"/>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row>
    <row r="158" spans="1:44" x14ac:dyDescent="0.2">
      <c r="A158" s="14"/>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row>
    <row r="159" spans="1:44" x14ac:dyDescent="0.2">
      <c r="A159" s="14"/>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row>
    <row r="160" spans="1:44" x14ac:dyDescent="0.2">
      <c r="A160" s="14"/>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row>
    <row r="161" spans="1:44" x14ac:dyDescent="0.2">
      <c r="A161" s="14"/>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row>
    <row r="162" spans="1:44" x14ac:dyDescent="0.2">
      <c r="A162" s="14"/>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row>
    <row r="163" spans="1:44" x14ac:dyDescent="0.2">
      <c r="A163" s="14"/>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row>
    <row r="164" spans="1:44" x14ac:dyDescent="0.2">
      <c r="A164" s="14"/>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row>
    <row r="165" spans="1:44" x14ac:dyDescent="0.2">
      <c r="A165" s="14"/>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row>
    <row r="166" spans="1:44" x14ac:dyDescent="0.2">
      <c r="A166" s="14"/>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row>
    <row r="167" spans="1:44" x14ac:dyDescent="0.2">
      <c r="A167" s="14"/>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row>
    <row r="168" spans="1:44" x14ac:dyDescent="0.2">
      <c r="A168" s="14"/>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row>
    <row r="169" spans="1:44" x14ac:dyDescent="0.2">
      <c r="A169" s="14"/>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row>
    <row r="170" spans="1:44" x14ac:dyDescent="0.2">
      <c r="A170" s="14"/>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row>
    <row r="171" spans="1:44" x14ac:dyDescent="0.2">
      <c r="A171" s="14"/>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row>
    <row r="172" spans="1:44" x14ac:dyDescent="0.2">
      <c r="A172" s="14"/>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row>
    <row r="173" spans="1:44" x14ac:dyDescent="0.2">
      <c r="A173" s="14"/>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row>
    <row r="174" spans="1:44" x14ac:dyDescent="0.2">
      <c r="A174" s="14"/>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row>
    <row r="175" spans="1:44" x14ac:dyDescent="0.2">
      <c r="A175" s="14"/>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row>
    <row r="176" spans="1:44" x14ac:dyDescent="0.2">
      <c r="A176" s="14"/>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row>
    <row r="177" spans="1:44" x14ac:dyDescent="0.2">
      <c r="A177" s="14"/>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row>
    <row r="178" spans="1:44" x14ac:dyDescent="0.2">
      <c r="A178" s="14"/>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row>
    <row r="179" spans="1:44" x14ac:dyDescent="0.2">
      <c r="A179" s="14"/>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row>
    <row r="180" spans="1:44" x14ac:dyDescent="0.2">
      <c r="A180" s="14"/>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row>
    <row r="181" spans="1:44" x14ac:dyDescent="0.2">
      <c r="A181" s="14"/>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row>
    <row r="182" spans="1:44" x14ac:dyDescent="0.2">
      <c r="A182" s="14"/>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row>
    <row r="183" spans="1:44" x14ac:dyDescent="0.2">
      <c r="A183" s="14"/>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row>
    <row r="184" spans="1:44" x14ac:dyDescent="0.2">
      <c r="A184" s="14"/>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row>
    <row r="185" spans="1:44" x14ac:dyDescent="0.2">
      <c r="A185" s="14"/>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row>
    <row r="186" spans="1:44" x14ac:dyDescent="0.2">
      <c r="A186" s="14"/>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row>
    <row r="187" spans="1:44" x14ac:dyDescent="0.2">
      <c r="A187" s="14"/>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row>
    <row r="188" spans="1:44" x14ac:dyDescent="0.2">
      <c r="A188" s="14"/>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row>
    <row r="189" spans="1:44" x14ac:dyDescent="0.2">
      <c r="A189" s="14"/>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row>
    <row r="190" spans="1:44" x14ac:dyDescent="0.2">
      <c r="A190" s="14"/>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row>
    <row r="191" spans="1:44" x14ac:dyDescent="0.2">
      <c r="A191" s="14"/>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row>
    <row r="192" spans="1:44" x14ac:dyDescent="0.2">
      <c r="A192" s="14"/>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row>
    <row r="193" spans="1:44" x14ac:dyDescent="0.2">
      <c r="A193" s="14"/>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row>
    <row r="194" spans="1:44" x14ac:dyDescent="0.2">
      <c r="A194" s="14"/>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row>
    <row r="195" spans="1:44" x14ac:dyDescent="0.2">
      <c r="A195" s="14"/>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row>
    <row r="196" spans="1:44" x14ac:dyDescent="0.2">
      <c r="A196" s="14"/>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row>
    <row r="197" spans="1:44" x14ac:dyDescent="0.2">
      <c r="A197" s="14"/>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row>
    <row r="198" spans="1:44" x14ac:dyDescent="0.2">
      <c r="A198" s="14"/>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row>
    <row r="199" spans="1:44" x14ac:dyDescent="0.2">
      <c r="A199" s="14"/>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row>
    <row r="200" spans="1:44" x14ac:dyDescent="0.2">
      <c r="A200" s="14"/>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row>
    <row r="201" spans="1:44" x14ac:dyDescent="0.2">
      <c r="A201" s="14"/>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row>
    <row r="202" spans="1:44" x14ac:dyDescent="0.2">
      <c r="A202" s="14"/>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row>
    <row r="203" spans="1:44" x14ac:dyDescent="0.2">
      <c r="A203" s="14"/>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row>
    <row r="204" spans="1:44" x14ac:dyDescent="0.2">
      <c r="A204" s="14"/>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row>
    <row r="205" spans="1:44" x14ac:dyDescent="0.2">
      <c r="A205" s="14"/>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row>
    <row r="206" spans="1:44" x14ac:dyDescent="0.2">
      <c r="A206" s="14"/>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row>
    <row r="207" spans="1:44" x14ac:dyDescent="0.2">
      <c r="A207" s="14"/>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row>
    <row r="208" spans="1:44" x14ac:dyDescent="0.2">
      <c r="A208" s="14"/>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row>
    <row r="209" spans="1:44" x14ac:dyDescent="0.2">
      <c r="A209" s="14"/>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row>
    <row r="210" spans="1:44" x14ac:dyDescent="0.2">
      <c r="A210" s="14"/>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row>
    <row r="211" spans="1:44" x14ac:dyDescent="0.2">
      <c r="A211" s="14"/>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row>
    <row r="212" spans="1:44" x14ac:dyDescent="0.2">
      <c r="A212" s="14"/>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row>
    <row r="213" spans="1:44" x14ac:dyDescent="0.2">
      <c r="A213" s="14"/>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row>
    <row r="214" spans="1:44" x14ac:dyDescent="0.2">
      <c r="A214" s="14"/>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row>
    <row r="215" spans="1:44" x14ac:dyDescent="0.2">
      <c r="A215" s="14"/>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row>
    <row r="216" spans="1:44" x14ac:dyDescent="0.2">
      <c r="A216" s="14"/>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row>
    <row r="217" spans="1:44" x14ac:dyDescent="0.2">
      <c r="A217" s="14"/>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row>
    <row r="218" spans="1:44" x14ac:dyDescent="0.2">
      <c r="A218" s="14"/>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row>
    <row r="219" spans="1:44" x14ac:dyDescent="0.2">
      <c r="A219" s="14"/>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row>
    <row r="220" spans="1:44" x14ac:dyDescent="0.2">
      <c r="A220" s="14"/>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row>
    <row r="221" spans="1:44" x14ac:dyDescent="0.2">
      <c r="A221" s="14"/>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row>
    <row r="222" spans="1:44" x14ac:dyDescent="0.2">
      <c r="A222" s="14"/>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row>
    <row r="223" spans="1:44" x14ac:dyDescent="0.2">
      <c r="A223" s="14"/>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row>
    <row r="224" spans="1:44" x14ac:dyDescent="0.2">
      <c r="A224" s="14"/>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row>
    <row r="225" spans="1:44" x14ac:dyDescent="0.2">
      <c r="A225" s="14"/>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row>
    <row r="226" spans="1:44" x14ac:dyDescent="0.2">
      <c r="A226" s="14"/>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row>
    <row r="227" spans="1:44" x14ac:dyDescent="0.2">
      <c r="A227" s="14"/>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row>
    <row r="228" spans="1:44" x14ac:dyDescent="0.2">
      <c r="A228" s="14"/>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row>
    <row r="229" spans="1:44" x14ac:dyDescent="0.2">
      <c r="A229" s="14"/>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row>
    <row r="230" spans="1:44" x14ac:dyDescent="0.2">
      <c r="A230" s="14"/>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row>
    <row r="231" spans="1:44" x14ac:dyDescent="0.2">
      <c r="A231" s="14"/>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row>
    <row r="232" spans="1:44" x14ac:dyDescent="0.2">
      <c r="A232" s="14"/>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row>
    <row r="233" spans="1:44" x14ac:dyDescent="0.2">
      <c r="A233" s="14"/>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row>
    <row r="234" spans="1:44" x14ac:dyDescent="0.2">
      <c r="A234" s="14"/>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row>
    <row r="235" spans="1:44" x14ac:dyDescent="0.2">
      <c r="A235" s="14"/>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row>
    <row r="236" spans="1:44" x14ac:dyDescent="0.2">
      <c r="A236" s="14"/>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row>
    <row r="237" spans="1:44" x14ac:dyDescent="0.2">
      <c r="A237" s="14"/>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row>
    <row r="238" spans="1:44" x14ac:dyDescent="0.2">
      <c r="A238" s="14"/>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row>
    <row r="239" spans="1:44" x14ac:dyDescent="0.2">
      <c r="A239" s="14"/>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row>
    <row r="240" spans="1:44" x14ac:dyDescent="0.2">
      <c r="A240" s="14"/>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row>
    <row r="241" spans="1:44" x14ac:dyDescent="0.2">
      <c r="A241" s="14"/>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row>
    <row r="242" spans="1:44" x14ac:dyDescent="0.2">
      <c r="A242" s="14"/>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row>
    <row r="243" spans="1:44" x14ac:dyDescent="0.2">
      <c r="A243" s="14"/>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row>
    <row r="244" spans="1:44" x14ac:dyDescent="0.2">
      <c r="A244" s="14"/>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row>
    <row r="245" spans="1:44" x14ac:dyDescent="0.2">
      <c r="A245" s="14"/>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row>
    <row r="246" spans="1:44" x14ac:dyDescent="0.2">
      <c r="A246" s="14"/>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row>
    <row r="247" spans="1:44" x14ac:dyDescent="0.2">
      <c r="A247" s="14"/>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row>
    <row r="248" spans="1:44" x14ac:dyDescent="0.2">
      <c r="A248" s="14"/>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row>
    <row r="249" spans="1:44" x14ac:dyDescent="0.2">
      <c r="A249" s="14"/>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row>
    <row r="250" spans="1:44" x14ac:dyDescent="0.2">
      <c r="A250" s="14"/>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row>
    <row r="251" spans="1:44" x14ac:dyDescent="0.2">
      <c r="A251" s="14"/>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row>
    <row r="252" spans="1:44" x14ac:dyDescent="0.2">
      <c r="A252" s="14"/>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row>
    <row r="253" spans="1:44" x14ac:dyDescent="0.2">
      <c r="A253" s="14"/>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row>
    <row r="254" spans="1:44" x14ac:dyDescent="0.2">
      <c r="A254" s="14"/>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row>
    <row r="255" spans="1:44" x14ac:dyDescent="0.2">
      <c r="A255" s="14"/>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row>
    <row r="256" spans="1:44" x14ac:dyDescent="0.2">
      <c r="A256" s="14"/>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row>
    <row r="257" spans="1:44" x14ac:dyDescent="0.2">
      <c r="A257" s="14"/>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row>
    <row r="258" spans="1:44" x14ac:dyDescent="0.2">
      <c r="A258" s="14"/>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row>
    <row r="259" spans="1:44" x14ac:dyDescent="0.2">
      <c r="A259" s="14"/>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row>
    <row r="260" spans="1:44" x14ac:dyDescent="0.2">
      <c r="A260" s="14"/>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row>
    <row r="261" spans="1:44" x14ac:dyDescent="0.2">
      <c r="A261" s="14"/>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row>
    <row r="262" spans="1:44" x14ac:dyDescent="0.2">
      <c r="A262" s="14"/>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row>
    <row r="263" spans="1:44" x14ac:dyDescent="0.2">
      <c r="A263" s="14"/>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row>
    <row r="264" spans="1:44" x14ac:dyDescent="0.2">
      <c r="A264" s="14"/>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row>
    <row r="265" spans="1:44" x14ac:dyDescent="0.2">
      <c r="A265" s="14"/>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row>
    <row r="266" spans="1:44" x14ac:dyDescent="0.2">
      <c r="A266" s="14"/>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row>
    <row r="267" spans="1:44" x14ac:dyDescent="0.2">
      <c r="A267" s="14"/>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row>
    <row r="268" spans="1:44" x14ac:dyDescent="0.2">
      <c r="A268" s="14"/>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row>
    <row r="269" spans="1:44" x14ac:dyDescent="0.2">
      <c r="A269" s="14"/>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row>
    <row r="270" spans="1:44" x14ac:dyDescent="0.2">
      <c r="A270" s="14"/>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row>
    <row r="271" spans="1:44" x14ac:dyDescent="0.2">
      <c r="A271" s="14"/>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row>
    <row r="272" spans="1:44" x14ac:dyDescent="0.2">
      <c r="A272" s="14"/>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row>
    <row r="273" spans="1:44" x14ac:dyDescent="0.2">
      <c r="A273" s="14"/>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row>
    <row r="274" spans="1:44" x14ac:dyDescent="0.2">
      <c r="A274" s="14"/>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row>
    <row r="275" spans="1:44" x14ac:dyDescent="0.2">
      <c r="A275" s="14"/>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row>
    <row r="276" spans="1:44" x14ac:dyDescent="0.2">
      <c r="A276" s="14"/>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row>
    <row r="277" spans="1:44" x14ac:dyDescent="0.2">
      <c r="A277" s="14"/>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row>
    <row r="278" spans="1:44" x14ac:dyDescent="0.2">
      <c r="A278" s="14"/>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row>
    <row r="279" spans="1:44" x14ac:dyDescent="0.2">
      <c r="A279" s="14"/>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row>
    <row r="280" spans="1:44" x14ac:dyDescent="0.2">
      <c r="A280" s="14"/>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row>
    <row r="281" spans="1:44" x14ac:dyDescent="0.2">
      <c r="A281" s="14"/>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row>
    <row r="282" spans="1:44" x14ac:dyDescent="0.2">
      <c r="A282" s="14"/>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row>
    <row r="283" spans="1:44" x14ac:dyDescent="0.2">
      <c r="A283" s="14"/>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row>
    <row r="284" spans="1:44" x14ac:dyDescent="0.2">
      <c r="A284" s="14"/>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row>
    <row r="285" spans="1:44" x14ac:dyDescent="0.2">
      <c r="A285" s="14"/>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row>
    <row r="286" spans="1:44" x14ac:dyDescent="0.2">
      <c r="A286" s="14"/>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row>
    <row r="287" spans="1:44" x14ac:dyDescent="0.2">
      <c r="A287" s="14"/>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row>
    <row r="288" spans="1:44" x14ac:dyDescent="0.2">
      <c r="A288" s="14"/>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row>
    <row r="289" spans="1:44" x14ac:dyDescent="0.2">
      <c r="A289" s="14"/>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row>
    <row r="290" spans="1:44" x14ac:dyDescent="0.2">
      <c r="A290" s="14"/>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row>
    <row r="291" spans="1:44" x14ac:dyDescent="0.2">
      <c r="A291" s="14"/>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row>
    <row r="292" spans="1:44" x14ac:dyDescent="0.2">
      <c r="A292" s="14"/>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row>
    <row r="293" spans="1:44" x14ac:dyDescent="0.2">
      <c r="A293" s="14"/>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row>
    <row r="294" spans="1:44" x14ac:dyDescent="0.2">
      <c r="A294" s="14"/>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row>
    <row r="295" spans="1:44" x14ac:dyDescent="0.2">
      <c r="A295" s="14"/>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row>
    <row r="296" spans="1:44" x14ac:dyDescent="0.2">
      <c r="A296" s="14"/>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row>
    <row r="297" spans="1:44" x14ac:dyDescent="0.2">
      <c r="A297" s="14"/>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row>
    <row r="298" spans="1:44" x14ac:dyDescent="0.2">
      <c r="A298" s="14"/>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row>
    <row r="299" spans="1:44" x14ac:dyDescent="0.2">
      <c r="A299" s="14"/>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row>
    <row r="300" spans="1:44" x14ac:dyDescent="0.2">
      <c r="A300" s="14"/>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row>
    <row r="301" spans="1:44" x14ac:dyDescent="0.2">
      <c r="A301" s="14"/>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row>
    <row r="302" spans="1:44" x14ac:dyDescent="0.2">
      <c r="A302" s="14"/>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row>
    <row r="303" spans="1:44" x14ac:dyDescent="0.2">
      <c r="A303" s="14"/>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row>
    <row r="304" spans="1:44" x14ac:dyDescent="0.2">
      <c r="A304" s="14"/>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row>
    <row r="305" spans="1:44" x14ac:dyDescent="0.2">
      <c r="A305" s="14"/>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row>
    <row r="306" spans="1:44" x14ac:dyDescent="0.2">
      <c r="A306" s="14"/>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row>
    <row r="307" spans="1:44" x14ac:dyDescent="0.2">
      <c r="A307" s="14"/>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row>
    <row r="308" spans="1:44" x14ac:dyDescent="0.2">
      <c r="A308" s="14"/>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row>
    <row r="309" spans="1:44" x14ac:dyDescent="0.2">
      <c r="A309" s="14"/>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row>
    <row r="310" spans="1:44" x14ac:dyDescent="0.2">
      <c r="A310" s="14"/>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row>
    <row r="311" spans="1:44" x14ac:dyDescent="0.2">
      <c r="A311" s="14"/>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row>
    <row r="312" spans="1:44" x14ac:dyDescent="0.2">
      <c r="A312" s="14"/>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row>
    <row r="313" spans="1:44" x14ac:dyDescent="0.2">
      <c r="A313" s="14"/>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row>
    <row r="314" spans="1:44" x14ac:dyDescent="0.2">
      <c r="A314" s="14"/>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row>
    <row r="315" spans="1:44" x14ac:dyDescent="0.2">
      <c r="A315" s="14"/>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row>
    <row r="316" spans="1:44" x14ac:dyDescent="0.2">
      <c r="A316" s="14"/>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row>
    <row r="317" spans="1:44" x14ac:dyDescent="0.2">
      <c r="A317" s="14"/>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row>
    <row r="318" spans="1:44" x14ac:dyDescent="0.2">
      <c r="A318" s="14"/>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row>
    <row r="319" spans="1:44" x14ac:dyDescent="0.2">
      <c r="A319" s="14"/>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row>
    <row r="320" spans="1:44" x14ac:dyDescent="0.2">
      <c r="A320" s="14"/>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row>
    <row r="321" spans="1:44" x14ac:dyDescent="0.2">
      <c r="A321" s="14"/>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row>
    <row r="322" spans="1:44" x14ac:dyDescent="0.2">
      <c r="A322" s="14"/>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row>
    <row r="323" spans="1:44" x14ac:dyDescent="0.2">
      <c r="A323" s="14"/>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row>
    <row r="324" spans="1:44" x14ac:dyDescent="0.2">
      <c r="A324" s="14"/>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row>
    <row r="325" spans="1:44" x14ac:dyDescent="0.2">
      <c r="A325" s="14"/>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row>
    <row r="326" spans="1:44" x14ac:dyDescent="0.2">
      <c r="A326" s="14"/>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row>
    <row r="327" spans="1:44" x14ac:dyDescent="0.2">
      <c r="A327" s="14"/>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row>
    <row r="328" spans="1:44" x14ac:dyDescent="0.2">
      <c r="A328" s="14"/>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row>
    <row r="329" spans="1:44" x14ac:dyDescent="0.2">
      <c r="A329" s="14"/>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row>
    <row r="330" spans="1:44" x14ac:dyDescent="0.2">
      <c r="A330" s="14"/>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row>
    <row r="331" spans="1:44" x14ac:dyDescent="0.2">
      <c r="A331" s="14"/>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row>
    <row r="332" spans="1:44" x14ac:dyDescent="0.2">
      <c r="A332" s="14"/>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row>
    <row r="333" spans="1:44" x14ac:dyDescent="0.2">
      <c r="A333" s="14"/>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row>
    <row r="334" spans="1:44" x14ac:dyDescent="0.2">
      <c r="A334" s="14"/>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row>
    <row r="335" spans="1:44" x14ac:dyDescent="0.2">
      <c r="A335" s="14"/>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row>
    <row r="336" spans="1:44" x14ac:dyDescent="0.2">
      <c r="A336" s="14"/>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row>
    <row r="337" spans="1:44" x14ac:dyDescent="0.2">
      <c r="A337" s="14"/>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row>
    <row r="338" spans="1:44" x14ac:dyDescent="0.2">
      <c r="A338" s="14"/>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row>
    <row r="339" spans="1:44" x14ac:dyDescent="0.2">
      <c r="A339" s="14"/>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row>
    <row r="340" spans="1:44" x14ac:dyDescent="0.2">
      <c r="A340" s="14"/>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row>
    <row r="341" spans="1:44" x14ac:dyDescent="0.2">
      <c r="A341" s="14"/>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row>
    <row r="342" spans="1:44" x14ac:dyDescent="0.2">
      <c r="A342" s="14"/>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row>
    <row r="343" spans="1:44" x14ac:dyDescent="0.2">
      <c r="A343" s="14"/>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row>
    <row r="344" spans="1:44" x14ac:dyDescent="0.2">
      <c r="A344" s="14"/>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row>
    <row r="345" spans="1:44" x14ac:dyDescent="0.2">
      <c r="A345" s="14"/>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row>
    <row r="346" spans="1:44" x14ac:dyDescent="0.2">
      <c r="A346" s="14"/>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row>
    <row r="347" spans="1:44" x14ac:dyDescent="0.2">
      <c r="A347" s="14"/>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row>
    <row r="348" spans="1:44" x14ac:dyDescent="0.2">
      <c r="A348" s="14"/>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row>
    <row r="349" spans="1:44" x14ac:dyDescent="0.2">
      <c r="A349" s="14"/>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row>
    <row r="350" spans="1:44" x14ac:dyDescent="0.2">
      <c r="A350" s="14"/>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row>
    <row r="351" spans="1:44" x14ac:dyDescent="0.2">
      <c r="A351" s="14"/>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row>
    <row r="352" spans="1:44" x14ac:dyDescent="0.2">
      <c r="A352" s="14"/>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row>
    <row r="353" spans="1:44" x14ac:dyDescent="0.2">
      <c r="A353" s="14"/>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row>
    <row r="354" spans="1:44" x14ac:dyDescent="0.2">
      <c r="A354" s="14"/>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row>
    <row r="355" spans="1:44" x14ac:dyDescent="0.2">
      <c r="A355" s="14"/>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row>
    <row r="356" spans="1:44" x14ac:dyDescent="0.2">
      <c r="A356" s="14"/>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row>
    <row r="357" spans="1:44" x14ac:dyDescent="0.2">
      <c r="A357" s="14"/>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row>
    <row r="358" spans="1:44" x14ac:dyDescent="0.2">
      <c r="A358" s="14"/>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row>
    <row r="359" spans="1:44" x14ac:dyDescent="0.2">
      <c r="A359" s="14"/>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row>
    <row r="360" spans="1:44" x14ac:dyDescent="0.2">
      <c r="A360" s="14"/>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row>
    <row r="361" spans="1:44" x14ac:dyDescent="0.2">
      <c r="A361" s="14"/>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row>
    <row r="362" spans="1:44" x14ac:dyDescent="0.2">
      <c r="A362" s="14"/>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row>
    <row r="363" spans="1:44" x14ac:dyDescent="0.2">
      <c r="A363" s="14"/>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row>
    <row r="364" spans="1:44" x14ac:dyDescent="0.2">
      <c r="A364" s="14"/>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row>
    <row r="365" spans="1:44" x14ac:dyDescent="0.2">
      <c r="A365" s="14"/>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row>
    <row r="366" spans="1:44" x14ac:dyDescent="0.2">
      <c r="A366" s="14"/>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row>
    <row r="367" spans="1:44" x14ac:dyDescent="0.2">
      <c r="A367" s="14"/>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row>
    <row r="368" spans="1:44" x14ac:dyDescent="0.2">
      <c r="A368" s="14"/>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row>
    <row r="369" spans="1:44" x14ac:dyDescent="0.2">
      <c r="A369" s="14"/>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row>
    <row r="370" spans="1:44" x14ac:dyDescent="0.2">
      <c r="A370" s="14"/>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row>
    <row r="371" spans="1:44" x14ac:dyDescent="0.2">
      <c r="A371" s="14"/>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row>
    <row r="372" spans="1:44" x14ac:dyDescent="0.2">
      <c r="A372" s="14"/>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row>
    <row r="373" spans="1:44" x14ac:dyDescent="0.2">
      <c r="A373" s="14"/>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row>
    <row r="374" spans="1:44" x14ac:dyDescent="0.2">
      <c r="A374" s="14"/>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row>
    <row r="375" spans="1:44" x14ac:dyDescent="0.2">
      <c r="A375" s="14"/>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row>
    <row r="376" spans="1:44" x14ac:dyDescent="0.2">
      <c r="A376" s="14"/>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row>
    <row r="377" spans="1:44" x14ac:dyDescent="0.2">
      <c r="A377" s="14"/>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row>
    <row r="378" spans="1:44" x14ac:dyDescent="0.2">
      <c r="A378" s="14"/>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row>
    <row r="379" spans="1:44" x14ac:dyDescent="0.2">
      <c r="A379" s="14"/>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row>
    <row r="380" spans="1:44" x14ac:dyDescent="0.2">
      <c r="A380" s="14"/>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row>
    <row r="381" spans="1:44" x14ac:dyDescent="0.2">
      <c r="A381" s="14"/>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row>
    <row r="382" spans="1:44" x14ac:dyDescent="0.2">
      <c r="A382" s="14"/>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row>
    <row r="383" spans="1:44" x14ac:dyDescent="0.2">
      <c r="A383" s="14"/>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row>
    <row r="384" spans="1:44" x14ac:dyDescent="0.2">
      <c r="A384" s="14"/>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row>
    <row r="385" spans="1:44" x14ac:dyDescent="0.2">
      <c r="A385" s="14"/>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row>
    <row r="386" spans="1:44" x14ac:dyDescent="0.2">
      <c r="A386" s="14"/>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row>
    <row r="387" spans="1:44" x14ac:dyDescent="0.2">
      <c r="A387" s="14"/>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row>
    <row r="388" spans="1:44" x14ac:dyDescent="0.2">
      <c r="A388" s="14"/>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row>
    <row r="389" spans="1:44" x14ac:dyDescent="0.2">
      <c r="A389" s="14"/>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row>
    <row r="390" spans="1:44" x14ac:dyDescent="0.2">
      <c r="A390" s="14"/>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row>
    <row r="391" spans="1:44" x14ac:dyDescent="0.2">
      <c r="A391" s="14"/>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row>
    <row r="392" spans="1:44" x14ac:dyDescent="0.2">
      <c r="A392" s="14"/>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row>
    <row r="393" spans="1:44" x14ac:dyDescent="0.2">
      <c r="A393" s="14"/>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row>
    <row r="394" spans="1:44" x14ac:dyDescent="0.2">
      <c r="A394" s="14"/>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row>
    <row r="395" spans="1:44" x14ac:dyDescent="0.2">
      <c r="A395" s="14"/>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row>
    <row r="396" spans="1:44" x14ac:dyDescent="0.2">
      <c r="A396" s="14"/>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row>
    <row r="397" spans="1:44" x14ac:dyDescent="0.2">
      <c r="A397" s="14"/>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row>
    <row r="398" spans="1:44" x14ac:dyDescent="0.2">
      <c r="A398" s="14"/>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row>
    <row r="399" spans="1:44" x14ac:dyDescent="0.2">
      <c r="A399" s="14"/>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row>
    <row r="400" spans="1:44" x14ac:dyDescent="0.2">
      <c r="A400" s="14"/>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row>
    <row r="401" spans="1:44" x14ac:dyDescent="0.2">
      <c r="A401" s="14"/>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row>
    <row r="402" spans="1:44" x14ac:dyDescent="0.2">
      <c r="A402" s="14"/>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row>
    <row r="403" spans="1:44" x14ac:dyDescent="0.2">
      <c r="A403" s="14"/>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row>
    <row r="404" spans="1:44" x14ac:dyDescent="0.2">
      <c r="A404" s="14"/>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row>
    <row r="405" spans="1:44" x14ac:dyDescent="0.2">
      <c r="A405" s="14"/>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row>
    <row r="406" spans="1:44" x14ac:dyDescent="0.2">
      <c r="A406" s="14"/>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row>
    <row r="407" spans="1:44" x14ac:dyDescent="0.2">
      <c r="A407" s="14"/>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row>
    <row r="408" spans="1:44" x14ac:dyDescent="0.2">
      <c r="A408" s="14"/>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row>
    <row r="409" spans="1:44" x14ac:dyDescent="0.2">
      <c r="A409" s="14"/>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row>
    <row r="410" spans="1:44" x14ac:dyDescent="0.2">
      <c r="A410" s="14"/>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row>
    <row r="411" spans="1:44" x14ac:dyDescent="0.2">
      <c r="A411" s="14"/>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row>
    <row r="412" spans="1:44" x14ac:dyDescent="0.2">
      <c r="A412" s="14"/>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row>
    <row r="413" spans="1:44" x14ac:dyDescent="0.2">
      <c r="A413" s="14"/>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row>
    <row r="414" spans="1:44" x14ac:dyDescent="0.2">
      <c r="A414" s="14"/>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row>
    <row r="415" spans="1:44" x14ac:dyDescent="0.2">
      <c r="A415" s="14"/>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row>
    <row r="416" spans="1:44" x14ac:dyDescent="0.2">
      <c r="A416" s="14"/>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row>
    <row r="417" spans="1:44" x14ac:dyDescent="0.2">
      <c r="A417" s="14"/>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row>
    <row r="418" spans="1:44" x14ac:dyDescent="0.2">
      <c r="A418" s="14"/>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row>
    <row r="419" spans="1:44" x14ac:dyDescent="0.2">
      <c r="A419" s="14"/>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row>
    <row r="420" spans="1:44" x14ac:dyDescent="0.2">
      <c r="A420" s="14"/>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row>
    <row r="421" spans="1:44" x14ac:dyDescent="0.2">
      <c r="A421" s="14"/>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row>
    <row r="422" spans="1:44" x14ac:dyDescent="0.2">
      <c r="A422" s="14"/>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row>
    <row r="423" spans="1:44" x14ac:dyDescent="0.2">
      <c r="A423" s="14"/>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row>
    <row r="424" spans="1:44" x14ac:dyDescent="0.2">
      <c r="A424" s="14"/>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row>
    <row r="425" spans="1:44" x14ac:dyDescent="0.2">
      <c r="A425" s="14"/>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row>
    <row r="426" spans="1:44" x14ac:dyDescent="0.2">
      <c r="A426" s="14"/>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row>
    <row r="427" spans="1:44" x14ac:dyDescent="0.2">
      <c r="A427" s="14"/>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row>
    <row r="428" spans="1:44" x14ac:dyDescent="0.2">
      <c r="A428" s="14"/>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row>
    <row r="429" spans="1:44" x14ac:dyDescent="0.2">
      <c r="A429" s="14"/>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row>
  </sheetData>
  <protectedRanges>
    <protectedRange sqref="B15 D8:D12" name="Oblast1"/>
  </protectedRanges>
  <mergeCells count="3">
    <mergeCell ref="B14:C14"/>
    <mergeCell ref="D14:H14"/>
    <mergeCell ref="B15:H20"/>
  </mergeCells>
  <dataValidations count="1">
    <dataValidation type="list" allowBlank="1" showInputMessage="1" showErrorMessage="1" sqref="D8:D12" xr:uid="{00000000-0002-0000-0600-000000000000}">
      <formula1>$C$22:$C$27</formula1>
    </dataValidation>
  </dataValidations>
  <pageMargins left="0.7" right="0.7" top="0.78740157499999996" bottom="0.78740157499999996" header="0.3" footer="0.3"/>
  <pageSetup paperSize="9" scale="50" orientation="landscape"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0">
    <pageSetUpPr fitToPage="1"/>
  </sheetPr>
  <dimension ref="A1:AS430"/>
  <sheetViews>
    <sheetView topLeftCell="A7" zoomScaleNormal="100" workbookViewId="0">
      <selection activeCell="B16" sqref="B16:H21"/>
    </sheetView>
  </sheetViews>
  <sheetFormatPr defaultColWidth="9.140625" defaultRowHeight="12.75" x14ac:dyDescent="0.2"/>
  <cols>
    <col min="1" max="1" width="4.28515625" style="1" customWidth="1"/>
    <col min="2" max="2" width="9.140625" style="1"/>
    <col min="3" max="3" width="46.7109375" style="1" customWidth="1"/>
    <col min="4" max="4" width="16.140625" style="1" customWidth="1"/>
    <col min="5" max="5" width="18.140625" style="1" customWidth="1"/>
    <col min="6" max="6" width="12.85546875" style="1" customWidth="1"/>
    <col min="7" max="7" width="77.85546875" style="1" customWidth="1"/>
    <col min="8" max="8" width="14.5703125" style="1" customWidth="1"/>
    <col min="9" max="16384" width="9.140625" style="1"/>
  </cols>
  <sheetData>
    <row r="1" spans="1:45" s="14" customFormat="1" x14ac:dyDescent="0.2"/>
    <row r="2" spans="1:45" s="14" customFormat="1" ht="18.75" x14ac:dyDescent="0.2">
      <c r="B2" s="15" t="s">
        <v>172</v>
      </c>
    </row>
    <row r="3" spans="1:45" s="14" customFormat="1" ht="6" customHeight="1" x14ac:dyDescent="0.2"/>
    <row r="4" spans="1:45" s="14" customFormat="1" ht="15" customHeight="1" x14ac:dyDescent="0.2">
      <c r="B4" s="36" t="str">
        <f>"Projektová žádost: "&amp;'Id. žádosti'!C4</f>
        <v xml:space="preserve">Projektová žádost: </v>
      </c>
    </row>
    <row r="5" spans="1:45" s="13" customFormat="1" ht="9.75" customHeight="1" thickBot="1" x14ac:dyDescent="0.25">
      <c r="A5" s="14"/>
      <c r="J5" s="14"/>
      <c r="K5" s="14"/>
      <c r="L5" s="14"/>
      <c r="M5" s="14"/>
      <c r="N5" s="14"/>
      <c r="O5" s="14"/>
      <c r="P5" s="14"/>
    </row>
    <row r="6" spans="1:45" ht="29.25" customHeight="1" thickBot="1" x14ac:dyDescent="0.25">
      <c r="A6" s="14"/>
      <c r="B6" s="41" t="s">
        <v>43</v>
      </c>
      <c r="C6" s="42" t="s">
        <v>44</v>
      </c>
      <c r="D6" s="43" t="s">
        <v>45</v>
      </c>
      <c r="E6" s="10" t="s">
        <v>88</v>
      </c>
      <c r="F6" s="11" t="s">
        <v>89</v>
      </c>
      <c r="G6" s="11" t="s">
        <v>90</v>
      </c>
      <c r="H6" s="4" t="s">
        <v>91</v>
      </c>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row>
    <row r="7" spans="1:45" ht="72" x14ac:dyDescent="0.2">
      <c r="A7" s="14"/>
      <c r="B7" s="59" t="s">
        <v>173</v>
      </c>
      <c r="C7" s="55" t="s">
        <v>174</v>
      </c>
      <c r="D7" s="109" t="str">
        <f>IF(OR(D8="",D9="",D10=""),"-",IF(OR(D8="Ne",D9="Splněno nedostatečně",D10="Splněno nedostatečně"),"Splněno nedostatečně",IF(OR(D8="Ano s výhradou",D9="Splněno s výhradou",D10="Splněno s výhradou"),"Splněno s výhradou",IF(AND(OR(D8="ANO",D8="Nerelevantní"),OR(D9="Splněno částečně",D10="Splněno částečně")),"Splněno částečně",IF(AND(OR(D8="ANO",D8="Nerelevantní"),OR(D9="Splněno převážně",D10="Splněno převážně")),"Splněno převážně","Splněno zcela")))))</f>
        <v>-</v>
      </c>
      <c r="E7" s="184" t="s">
        <v>110</v>
      </c>
      <c r="F7" s="70" t="s">
        <v>111</v>
      </c>
      <c r="G7" s="71" t="s">
        <v>175</v>
      </c>
      <c r="H7" s="376" t="s">
        <v>176</v>
      </c>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row>
    <row r="8" spans="1:45" ht="63.75" x14ac:dyDescent="0.2">
      <c r="A8" s="14"/>
      <c r="B8" s="22" t="s">
        <v>177</v>
      </c>
      <c r="C8" s="20" t="s">
        <v>178</v>
      </c>
      <c r="D8" s="125"/>
      <c r="E8" s="31" t="s">
        <v>179</v>
      </c>
      <c r="F8" s="21" t="s">
        <v>135</v>
      </c>
      <c r="G8" s="108" t="s">
        <v>366</v>
      </c>
      <c r="H8" s="377"/>
      <c r="I8" s="14"/>
      <c r="J8" s="10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row>
    <row r="9" spans="1:45" ht="104.25" customHeight="1" x14ac:dyDescent="0.2">
      <c r="A9" s="14"/>
      <c r="B9" s="22" t="s">
        <v>180</v>
      </c>
      <c r="C9" s="190" t="s">
        <v>181</v>
      </c>
      <c r="D9" s="125"/>
      <c r="E9" s="31" t="s">
        <v>110</v>
      </c>
      <c r="F9" s="21" t="s">
        <v>111</v>
      </c>
      <c r="G9" s="193" t="s">
        <v>182</v>
      </c>
      <c r="H9" s="377"/>
      <c r="I9" s="14"/>
      <c r="J9" s="10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row>
    <row r="10" spans="1:45" ht="111.75" customHeight="1" x14ac:dyDescent="0.2">
      <c r="A10" s="14"/>
      <c r="B10" s="22" t="s">
        <v>183</v>
      </c>
      <c r="C10" s="20" t="s">
        <v>184</v>
      </c>
      <c r="D10" s="125"/>
      <c r="E10" s="31" t="s">
        <v>110</v>
      </c>
      <c r="F10" s="21" t="s">
        <v>111</v>
      </c>
      <c r="G10" s="192" t="s">
        <v>185</v>
      </c>
      <c r="H10" s="377"/>
      <c r="I10" s="14"/>
      <c r="J10" s="10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row>
    <row r="11" spans="1:45" ht="105" customHeight="1" x14ac:dyDescent="0.2">
      <c r="A11" s="14"/>
      <c r="B11" s="34" t="s">
        <v>186</v>
      </c>
      <c r="C11" s="56" t="s">
        <v>187</v>
      </c>
      <c r="D11" s="125"/>
      <c r="E11" s="72" t="s">
        <v>110</v>
      </c>
      <c r="F11" s="73" t="s">
        <v>111</v>
      </c>
      <c r="G11" s="194" t="s">
        <v>365</v>
      </c>
      <c r="H11" s="377"/>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row>
    <row r="12" spans="1:45" ht="117.75" customHeight="1" x14ac:dyDescent="0.2">
      <c r="A12" s="14"/>
      <c r="B12" s="75" t="s">
        <v>188</v>
      </c>
      <c r="C12" s="142" t="s">
        <v>189</v>
      </c>
      <c r="D12" s="125"/>
      <c r="E12" s="72" t="s">
        <v>110</v>
      </c>
      <c r="F12" s="73" t="s">
        <v>111</v>
      </c>
      <c r="G12" s="194" t="s">
        <v>367</v>
      </c>
      <c r="H12" s="377"/>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row>
    <row r="13" spans="1:45" ht="105" customHeight="1" thickBot="1" x14ac:dyDescent="0.25">
      <c r="A13" s="14"/>
      <c r="B13" s="60" t="s">
        <v>190</v>
      </c>
      <c r="C13" s="61" t="s">
        <v>191</v>
      </c>
      <c r="D13" s="113"/>
      <c r="E13" s="74" t="s">
        <v>110</v>
      </c>
      <c r="F13" s="54" t="s">
        <v>111</v>
      </c>
      <c r="G13" s="195" t="s">
        <v>192</v>
      </c>
      <c r="H13" s="378"/>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row>
    <row r="14" spans="1:45" ht="13.5" thickBot="1" x14ac:dyDescent="0.25">
      <c r="A14" s="14"/>
      <c r="B14" s="14"/>
      <c r="C14" s="14"/>
      <c r="D14" s="14"/>
      <c r="E14" s="17"/>
      <c r="F14" s="17"/>
      <c r="G14" s="17"/>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row>
    <row r="15" spans="1:45" ht="13.5" thickBot="1" x14ac:dyDescent="0.25">
      <c r="A15" s="14"/>
      <c r="B15" s="349" t="s">
        <v>113</v>
      </c>
      <c r="C15" s="350"/>
      <c r="D15" s="351" t="str">
        <f>IF(OR(D7="-",D11="",D12="",D13=""),"-",IF(OR(D7="Splněno nedostatečně",D11="Splněno nedostatečně",D12="Splněno nedostatečně",D13="Splněno nedostatečně"),"Splněno nedostatečně",IF(OR(D7="Splněno s výhradou",D11="Splněno s výhradou",D12="Splněno s výhradou",D13="Splněno s výhradou"),"Splněno s výhradou",IF(OR(D7="Splněno částečně",D11="Splněno částečně",D12="Splněno částečně",D13="Splněno částečně"),"Splněno částečně",IF(OR(D7="Splněno převážně",D11="Splněno převážně",D12="Splněno převážně",D13="Splněno převážně"),"Splněno převážně","Splněno zcela")))))</f>
        <v>-</v>
      </c>
      <c r="E15" s="352"/>
      <c r="F15" s="352"/>
      <c r="G15" s="352"/>
      <c r="H15" s="353"/>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row>
    <row r="16" spans="1:45" ht="12.75" customHeight="1" x14ac:dyDescent="0.2">
      <c r="A16" s="14"/>
      <c r="B16" s="308" t="s">
        <v>193</v>
      </c>
      <c r="C16" s="368"/>
      <c r="D16" s="368"/>
      <c r="E16" s="368"/>
      <c r="F16" s="368"/>
      <c r="G16" s="368"/>
      <c r="H16" s="369"/>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row>
    <row r="17" spans="1:45" x14ac:dyDescent="0.2">
      <c r="A17" s="14"/>
      <c r="B17" s="370"/>
      <c r="C17" s="371"/>
      <c r="D17" s="371"/>
      <c r="E17" s="371"/>
      <c r="F17" s="371"/>
      <c r="G17" s="371"/>
      <c r="H17" s="372"/>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row>
    <row r="18" spans="1:45" x14ac:dyDescent="0.2">
      <c r="A18" s="14"/>
      <c r="B18" s="370"/>
      <c r="C18" s="371"/>
      <c r="D18" s="371"/>
      <c r="E18" s="371"/>
      <c r="F18" s="371"/>
      <c r="G18" s="371"/>
      <c r="H18" s="372"/>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row>
    <row r="19" spans="1:45" x14ac:dyDescent="0.2">
      <c r="A19" s="14"/>
      <c r="B19" s="370"/>
      <c r="C19" s="371"/>
      <c r="D19" s="371"/>
      <c r="E19" s="371"/>
      <c r="F19" s="371"/>
      <c r="G19" s="371"/>
      <c r="H19" s="372"/>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45" x14ac:dyDescent="0.2">
      <c r="A20" s="14"/>
      <c r="B20" s="370"/>
      <c r="C20" s="371"/>
      <c r="D20" s="371"/>
      <c r="E20" s="371"/>
      <c r="F20" s="371"/>
      <c r="G20" s="371"/>
      <c r="H20" s="372"/>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row>
    <row r="21" spans="1:45" ht="13.5" thickBot="1" x14ac:dyDescent="0.25">
      <c r="A21" s="14"/>
      <c r="B21" s="373"/>
      <c r="C21" s="374"/>
      <c r="D21" s="374"/>
      <c r="E21" s="374"/>
      <c r="F21" s="374"/>
      <c r="G21" s="374"/>
      <c r="H21" s="375"/>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row>
    <row r="22" spans="1:45" x14ac:dyDescent="0.2">
      <c r="A22" s="14"/>
      <c r="B22" s="116" t="s">
        <v>62</v>
      </c>
      <c r="C22" s="191"/>
      <c r="D22" s="116"/>
      <c r="E22" s="81"/>
      <c r="F22" s="81"/>
      <c r="G22" s="81"/>
      <c r="H22" s="81"/>
      <c r="I22" s="16"/>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row>
    <row r="23" spans="1:45" hidden="1" x14ac:dyDescent="0.2">
      <c r="A23" s="14"/>
      <c r="B23" s="7"/>
      <c r="C23" s="143" t="s">
        <v>63</v>
      </c>
      <c r="D23" s="136" t="s">
        <v>117</v>
      </c>
      <c r="E23" s="14"/>
      <c r="F23" s="14"/>
      <c r="G23" s="14"/>
      <c r="H23" s="14"/>
      <c r="I23" s="16"/>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row>
    <row r="24" spans="1:45" hidden="1" x14ac:dyDescent="0.2">
      <c r="A24" s="14"/>
      <c r="B24" s="136"/>
      <c r="C24" s="143" t="s">
        <v>64</v>
      </c>
      <c r="D24" s="136" t="s">
        <v>118</v>
      </c>
      <c r="E24" s="136"/>
      <c r="F24" s="136"/>
      <c r="G24" s="136"/>
      <c r="H24" s="136"/>
      <c r="I24" s="16"/>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row>
    <row r="25" spans="1:45" hidden="1" x14ac:dyDescent="0.2">
      <c r="A25" s="14"/>
      <c r="B25" s="136"/>
      <c r="C25" s="143" t="s">
        <v>65</v>
      </c>
      <c r="D25" s="136" t="s">
        <v>119</v>
      </c>
      <c r="E25" s="136"/>
      <c r="F25" s="136"/>
      <c r="G25" s="136"/>
      <c r="H25" s="136"/>
      <c r="I25" s="16"/>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row>
    <row r="26" spans="1:45" hidden="1" x14ac:dyDescent="0.2">
      <c r="A26" s="14"/>
      <c r="B26" s="136"/>
      <c r="C26" s="143" t="s">
        <v>67</v>
      </c>
      <c r="D26" s="136" t="s">
        <v>153</v>
      </c>
      <c r="E26" s="136"/>
      <c r="F26" s="136"/>
      <c r="G26" s="136"/>
      <c r="H26" s="136"/>
      <c r="I26" s="16"/>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row>
    <row r="27" spans="1:45" hidden="1" x14ac:dyDescent="0.2">
      <c r="A27" s="14"/>
      <c r="B27" s="136"/>
      <c r="C27" s="143" t="s">
        <v>66</v>
      </c>
      <c r="D27" s="136"/>
      <c r="E27" s="136"/>
      <c r="F27" s="136"/>
      <c r="G27" s="136"/>
      <c r="H27" s="136"/>
      <c r="I27" s="16"/>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row>
    <row r="28" spans="1:45" hidden="1" x14ac:dyDescent="0.2">
      <c r="A28" s="14"/>
      <c r="B28" s="136"/>
      <c r="C28" s="136"/>
      <c r="D28" s="136"/>
      <c r="E28" s="136"/>
      <c r="F28" s="136"/>
      <c r="G28" s="136"/>
      <c r="H28" s="136"/>
      <c r="I28" s="16"/>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row>
    <row r="29" spans="1:45" hidden="1" x14ac:dyDescent="0.2">
      <c r="A29" s="14"/>
      <c r="B29" s="136"/>
      <c r="C29" s="136"/>
      <c r="D29" s="136"/>
      <c r="E29" s="136"/>
      <c r="F29" s="136"/>
      <c r="G29" s="136"/>
      <c r="H29" s="136"/>
      <c r="I29" s="16"/>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row>
    <row r="30" spans="1:45" hidden="1" x14ac:dyDescent="0.2">
      <c r="A30" s="14"/>
      <c r="B30" s="136"/>
      <c r="C30" s="136"/>
      <c r="D30" s="136"/>
      <c r="E30" s="136"/>
      <c r="F30" s="136"/>
      <c r="G30" s="136"/>
      <c r="H30" s="136"/>
      <c r="I30" s="16"/>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row>
    <row r="31" spans="1:45" hidden="1" x14ac:dyDescent="0.2">
      <c r="A31" s="14"/>
      <c r="B31" s="136"/>
      <c r="C31" s="136"/>
      <c r="D31" s="136"/>
      <c r="E31" s="136"/>
      <c r="F31" s="136"/>
      <c r="G31" s="136"/>
      <c r="H31" s="136"/>
      <c r="I31" s="16"/>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row>
    <row r="32" spans="1:45" x14ac:dyDescent="0.2">
      <c r="A32" s="14"/>
      <c r="B32" s="136"/>
      <c r="C32" s="136"/>
      <c r="D32" s="136"/>
      <c r="E32" s="136"/>
      <c r="F32" s="136"/>
      <c r="G32" s="136"/>
      <c r="H32" s="136"/>
      <c r="I32" s="16"/>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row>
    <row r="33" spans="1:45" x14ac:dyDescent="0.2">
      <c r="A33" s="14"/>
      <c r="B33" s="136"/>
      <c r="C33" s="136"/>
      <c r="D33" s="136"/>
      <c r="E33" s="136"/>
      <c r="F33" s="136"/>
      <c r="G33" s="136"/>
      <c r="H33" s="136"/>
      <c r="I33" s="16"/>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row>
    <row r="34" spans="1:45" x14ac:dyDescent="0.2">
      <c r="A34" s="14"/>
      <c r="B34" s="136"/>
      <c r="C34" s="136"/>
      <c r="D34" s="136"/>
      <c r="E34" s="136"/>
      <c r="F34" s="136"/>
      <c r="G34" s="136"/>
      <c r="H34" s="136"/>
      <c r="I34" s="16"/>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row>
    <row r="35" spans="1:45" x14ac:dyDescent="0.2">
      <c r="A35" s="14"/>
      <c r="B35" s="136"/>
      <c r="C35" s="136"/>
      <c r="D35" s="136"/>
      <c r="E35" s="136"/>
      <c r="F35" s="136"/>
      <c r="G35" s="136"/>
      <c r="H35" s="136"/>
      <c r="I35" s="16"/>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row>
    <row r="36" spans="1:45" x14ac:dyDescent="0.2">
      <c r="A36" s="14"/>
      <c r="B36" s="136"/>
      <c r="C36" s="136"/>
      <c r="D36" s="136"/>
      <c r="E36" s="136"/>
      <c r="F36" s="136"/>
      <c r="G36" s="136"/>
      <c r="H36" s="136"/>
      <c r="I36" s="16"/>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row>
    <row r="37" spans="1:45" x14ac:dyDescent="0.2">
      <c r="A37" s="14"/>
      <c r="B37" s="136"/>
      <c r="C37" s="136"/>
      <c r="D37" s="136"/>
      <c r="E37" s="136"/>
      <c r="F37" s="136"/>
      <c r="G37" s="136"/>
      <c r="H37" s="136"/>
      <c r="I37" s="16"/>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row>
    <row r="38" spans="1:45" x14ac:dyDescent="0.2">
      <c r="A38" s="14"/>
      <c r="B38" s="136"/>
      <c r="C38" s="136"/>
      <c r="D38" s="136"/>
      <c r="E38" s="136"/>
      <c r="F38" s="136"/>
      <c r="G38" s="136"/>
      <c r="H38" s="136"/>
      <c r="I38" s="16"/>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row>
    <row r="39" spans="1:45" x14ac:dyDescent="0.2">
      <c r="A39" s="14"/>
      <c r="B39" s="136"/>
      <c r="C39" s="136"/>
      <c r="D39" s="136"/>
      <c r="E39" s="136"/>
      <c r="F39" s="136"/>
      <c r="G39" s="136"/>
      <c r="H39" s="136"/>
      <c r="I39" s="16"/>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row>
    <row r="40" spans="1:45" x14ac:dyDescent="0.2">
      <c r="A40" s="14"/>
      <c r="B40" s="136"/>
      <c r="C40" s="136"/>
      <c r="D40" s="136"/>
      <c r="E40" s="136"/>
      <c r="F40" s="136"/>
      <c r="G40" s="136"/>
      <c r="H40" s="136"/>
      <c r="I40" s="16"/>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row>
    <row r="41" spans="1:45" x14ac:dyDescent="0.2">
      <c r="A41" s="14"/>
      <c r="B41" s="136"/>
      <c r="C41" s="136"/>
      <c r="D41" s="136"/>
      <c r="E41" s="136"/>
      <c r="F41" s="136"/>
      <c r="G41" s="136"/>
      <c r="H41" s="136"/>
      <c r="I41" s="16"/>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row>
    <row r="42" spans="1:45" x14ac:dyDescent="0.2">
      <c r="A42" s="14"/>
      <c r="B42" s="136"/>
      <c r="C42" s="136"/>
      <c r="D42" s="136"/>
      <c r="E42" s="136"/>
      <c r="F42" s="136"/>
      <c r="G42" s="136"/>
      <c r="H42" s="136"/>
      <c r="I42" s="16"/>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row>
    <row r="43" spans="1:45" x14ac:dyDescent="0.2">
      <c r="A43" s="14"/>
      <c r="B43" s="136"/>
      <c r="C43" s="136"/>
      <c r="D43" s="136"/>
      <c r="E43" s="136"/>
      <c r="F43" s="136"/>
      <c r="G43" s="136"/>
      <c r="H43" s="136"/>
      <c r="I43" s="16"/>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row>
    <row r="44" spans="1:45" x14ac:dyDescent="0.2">
      <c r="A44" s="14"/>
      <c r="B44" s="136"/>
      <c r="C44" s="136"/>
      <c r="D44" s="136"/>
      <c r="E44" s="136"/>
      <c r="F44" s="136"/>
      <c r="G44" s="136"/>
      <c r="H44" s="136"/>
      <c r="I44" s="16"/>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row>
    <row r="45" spans="1:45" x14ac:dyDescent="0.2">
      <c r="A45" s="14"/>
      <c r="B45" s="136"/>
      <c r="C45" s="136"/>
      <c r="D45" s="136"/>
      <c r="E45" s="136"/>
      <c r="F45" s="136"/>
      <c r="G45" s="136"/>
      <c r="H45" s="136"/>
      <c r="I45" s="16"/>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row>
    <row r="46" spans="1:45" x14ac:dyDescent="0.2">
      <c r="A46" s="14"/>
      <c r="B46" s="14"/>
      <c r="C46" s="14"/>
      <c r="D46" s="14"/>
      <c r="E46" s="14"/>
      <c r="F46" s="14"/>
      <c r="G46" s="14"/>
      <c r="H46" s="14"/>
      <c r="I46" s="16"/>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row>
    <row r="47" spans="1:45" x14ac:dyDescent="0.2">
      <c r="A47" s="14"/>
      <c r="B47" s="14"/>
      <c r="C47" s="14"/>
      <c r="D47" s="14"/>
      <c r="E47" s="14"/>
      <c r="F47" s="14"/>
      <c r="G47" s="14"/>
      <c r="H47" s="14"/>
      <c r="I47" s="16"/>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row>
    <row r="48" spans="1:45" x14ac:dyDescent="0.2">
      <c r="A48" s="14"/>
      <c r="B48" s="14"/>
      <c r="C48" s="14"/>
      <c r="D48" s="14"/>
      <c r="E48" s="14"/>
      <c r="F48" s="14"/>
      <c r="G48" s="14"/>
      <c r="H48" s="14"/>
      <c r="I48" s="16"/>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row>
    <row r="49" spans="1:45" x14ac:dyDescent="0.2">
      <c r="A49" s="14"/>
      <c r="B49" s="14"/>
      <c r="C49" s="14"/>
      <c r="D49" s="14"/>
      <c r="E49" s="14"/>
      <c r="F49" s="14"/>
      <c r="G49" s="14"/>
      <c r="H49" s="14"/>
      <c r="I49" s="16"/>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row>
    <row r="50" spans="1:45" x14ac:dyDescent="0.2">
      <c r="A50" s="14"/>
      <c r="B50" s="14"/>
      <c r="C50" s="14"/>
      <c r="D50" s="14"/>
      <c r="E50" s="14"/>
      <c r="F50" s="14"/>
      <c r="G50" s="14"/>
      <c r="H50" s="14"/>
      <c r="I50" s="16"/>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row>
    <row r="51" spans="1:45" x14ac:dyDescent="0.2">
      <c r="A51" s="14"/>
      <c r="B51" s="14"/>
      <c r="C51" s="14"/>
      <c r="D51" s="14"/>
      <c r="E51" s="14"/>
      <c r="F51" s="14"/>
      <c r="G51" s="14"/>
      <c r="H51" s="14"/>
      <c r="I51" s="16"/>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row>
    <row r="52" spans="1:45" x14ac:dyDescent="0.2">
      <c r="A52" s="14"/>
      <c r="B52" s="14"/>
      <c r="C52" s="14"/>
      <c r="D52" s="14"/>
      <c r="E52" s="14"/>
      <c r="F52" s="14"/>
      <c r="G52" s="14"/>
      <c r="H52" s="14"/>
      <c r="I52" s="16"/>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row>
    <row r="53" spans="1:45" x14ac:dyDescent="0.2">
      <c r="A53" s="14"/>
      <c r="B53" s="14"/>
      <c r="C53" s="14"/>
      <c r="D53" s="14"/>
      <c r="E53" s="14"/>
      <c r="F53" s="14"/>
      <c r="G53" s="14"/>
      <c r="H53" s="14"/>
      <c r="I53" s="16"/>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row>
    <row r="54" spans="1:45" x14ac:dyDescent="0.2">
      <c r="A54" s="14"/>
      <c r="B54" s="14"/>
      <c r="C54" s="14"/>
      <c r="D54" s="14"/>
      <c r="E54" s="14"/>
      <c r="F54" s="14"/>
      <c r="G54" s="14"/>
      <c r="H54" s="14"/>
      <c r="I54" s="16"/>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row>
    <row r="55" spans="1:45" x14ac:dyDescent="0.2">
      <c r="A55" s="14"/>
      <c r="B55" s="14"/>
      <c r="C55" s="14"/>
      <c r="D55" s="14"/>
      <c r="E55" s="14"/>
      <c r="F55" s="14"/>
      <c r="G55" s="14"/>
      <c r="H55" s="14"/>
      <c r="I55" s="16"/>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row>
    <row r="56" spans="1:45" x14ac:dyDescent="0.2">
      <c r="A56" s="14"/>
      <c r="B56" s="14"/>
      <c r="C56" s="14"/>
      <c r="D56" s="14"/>
      <c r="E56" s="14"/>
      <c r="F56" s="14"/>
      <c r="G56" s="14"/>
      <c r="H56" s="14"/>
      <c r="I56" s="16"/>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row>
    <row r="57" spans="1:45" x14ac:dyDescent="0.2">
      <c r="A57" s="14"/>
      <c r="B57" s="14"/>
      <c r="C57" s="14"/>
      <c r="D57" s="14"/>
      <c r="E57" s="14"/>
      <c r="F57" s="14"/>
      <c r="G57" s="14"/>
      <c r="H57" s="14"/>
      <c r="I57" s="16"/>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row>
    <row r="58" spans="1:45" x14ac:dyDescent="0.2">
      <c r="A58" s="14"/>
      <c r="B58" s="14"/>
      <c r="C58" s="14"/>
      <c r="D58" s="14"/>
      <c r="E58" s="14"/>
      <c r="F58" s="14"/>
      <c r="G58" s="14"/>
      <c r="H58" s="14"/>
      <c r="I58" s="16"/>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row>
    <row r="59" spans="1:45" x14ac:dyDescent="0.2">
      <c r="A59" s="14"/>
      <c r="B59" s="14"/>
      <c r="C59" s="14"/>
      <c r="D59" s="14"/>
      <c r="E59" s="14"/>
      <c r="F59" s="14"/>
      <c r="G59" s="14"/>
      <c r="H59" s="14"/>
      <c r="I59" s="16"/>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row>
    <row r="60" spans="1:45" x14ac:dyDescent="0.2">
      <c r="A60" s="14"/>
      <c r="B60" s="14"/>
      <c r="C60" s="14"/>
      <c r="D60" s="14"/>
      <c r="E60" s="14"/>
      <c r="F60" s="14"/>
      <c r="G60" s="14"/>
      <c r="H60" s="14"/>
      <c r="I60" s="16"/>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row>
    <row r="61" spans="1:45" x14ac:dyDescent="0.2">
      <c r="A61" s="14"/>
      <c r="B61" s="14"/>
      <c r="C61" s="14"/>
      <c r="D61" s="14"/>
      <c r="E61" s="14"/>
      <c r="F61" s="14"/>
      <c r="G61" s="14"/>
      <c r="H61" s="14"/>
      <c r="I61" s="16"/>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row>
    <row r="62" spans="1:45" x14ac:dyDescent="0.2">
      <c r="A62" s="14"/>
      <c r="B62" s="14"/>
      <c r="C62" s="14"/>
      <c r="D62" s="14"/>
      <c r="E62" s="14"/>
      <c r="F62" s="14"/>
      <c r="G62" s="14"/>
      <c r="H62" s="14"/>
      <c r="I62" s="16"/>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row>
    <row r="63" spans="1:45" x14ac:dyDescent="0.2">
      <c r="A63" s="14"/>
      <c r="B63" s="14"/>
      <c r="C63" s="14"/>
      <c r="D63" s="14"/>
      <c r="E63" s="14"/>
      <c r="F63" s="14"/>
      <c r="G63" s="14"/>
      <c r="H63" s="14"/>
      <c r="I63" s="16"/>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row>
    <row r="64" spans="1:45" x14ac:dyDescent="0.2">
      <c r="A64" s="14"/>
      <c r="B64" s="14"/>
      <c r="C64" s="14"/>
      <c r="D64" s="14"/>
      <c r="E64" s="14"/>
      <c r="F64" s="14"/>
      <c r="G64" s="14"/>
      <c r="H64" s="14"/>
      <c r="I64" s="16"/>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row>
    <row r="65" spans="1:45" x14ac:dyDescent="0.2">
      <c r="A65" s="14"/>
      <c r="B65" s="14"/>
      <c r="C65" s="14"/>
      <c r="D65" s="14"/>
      <c r="E65" s="14"/>
      <c r="F65" s="14"/>
      <c r="G65" s="14"/>
      <c r="H65" s="14"/>
      <c r="I65" s="16"/>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row>
    <row r="66" spans="1:45" x14ac:dyDescent="0.2">
      <c r="A66" s="14"/>
      <c r="B66" s="14"/>
      <c r="C66" s="14"/>
      <c r="D66" s="14"/>
      <c r="E66" s="14"/>
      <c r="F66" s="14"/>
      <c r="G66" s="14"/>
      <c r="H66" s="14"/>
      <c r="I66" s="16"/>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row>
    <row r="67" spans="1:45" x14ac:dyDescent="0.2">
      <c r="A67" s="14"/>
      <c r="B67" s="14"/>
      <c r="C67" s="14"/>
      <c r="D67" s="14"/>
      <c r="E67" s="14"/>
      <c r="F67" s="14"/>
      <c r="G67" s="14"/>
      <c r="H67" s="14"/>
      <c r="I67" s="16"/>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row>
    <row r="68" spans="1:45" x14ac:dyDescent="0.2">
      <c r="A68" s="14"/>
      <c r="B68" s="14"/>
      <c r="C68" s="14"/>
      <c r="D68" s="14"/>
      <c r="E68" s="14"/>
      <c r="F68" s="14"/>
      <c r="G68" s="14"/>
      <c r="H68" s="14"/>
      <c r="I68" s="16"/>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row>
    <row r="69" spans="1:45" x14ac:dyDescent="0.2">
      <c r="A69" s="14"/>
      <c r="B69" s="14"/>
      <c r="C69" s="14"/>
      <c r="D69" s="14"/>
      <c r="E69" s="14"/>
      <c r="F69" s="14"/>
      <c r="G69" s="14"/>
      <c r="H69" s="14"/>
      <c r="I69" s="16"/>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row>
    <row r="70" spans="1:45" x14ac:dyDescent="0.2">
      <c r="A70" s="14"/>
      <c r="B70" s="14"/>
      <c r="C70" s="14"/>
      <c r="D70" s="14"/>
      <c r="E70" s="14"/>
      <c r="F70" s="14"/>
      <c r="G70" s="14"/>
      <c r="H70" s="14"/>
      <c r="I70" s="16"/>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row>
    <row r="71" spans="1:45" x14ac:dyDescent="0.2">
      <c r="A71" s="14"/>
      <c r="B71" s="14"/>
      <c r="C71" s="14"/>
      <c r="D71" s="14"/>
      <c r="E71" s="14"/>
      <c r="F71" s="14"/>
      <c r="G71" s="14"/>
      <c r="H71" s="14"/>
      <c r="I71" s="16"/>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row>
    <row r="72" spans="1:45" x14ac:dyDescent="0.2">
      <c r="A72" s="14"/>
      <c r="B72" s="14"/>
      <c r="C72" s="14"/>
      <c r="D72" s="14"/>
      <c r="E72" s="14"/>
      <c r="F72" s="14"/>
      <c r="G72" s="14"/>
      <c r="H72" s="14"/>
      <c r="I72" s="16"/>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row>
    <row r="73" spans="1:45" x14ac:dyDescent="0.2">
      <c r="A73" s="14"/>
      <c r="B73" s="14"/>
      <c r="C73" s="14"/>
      <c r="D73" s="14"/>
      <c r="E73" s="14"/>
      <c r="F73" s="14"/>
      <c r="G73" s="14"/>
      <c r="H73" s="14"/>
      <c r="I73" s="16"/>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row>
    <row r="74" spans="1:45" x14ac:dyDescent="0.2">
      <c r="A74" s="14"/>
      <c r="B74" s="14"/>
      <c r="C74" s="14"/>
      <c r="D74" s="14"/>
      <c r="E74" s="14"/>
      <c r="F74" s="14"/>
      <c r="G74" s="14"/>
      <c r="H74" s="14"/>
      <c r="I74" s="16"/>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row>
    <row r="75" spans="1:45" x14ac:dyDescent="0.2">
      <c r="A75" s="14"/>
      <c r="B75" s="14"/>
      <c r="C75" s="14"/>
      <c r="D75" s="14"/>
      <c r="E75" s="14"/>
      <c r="F75" s="14"/>
      <c r="G75" s="14"/>
      <c r="H75" s="14"/>
      <c r="I75" s="16"/>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row>
    <row r="76" spans="1:45" x14ac:dyDescent="0.2">
      <c r="A76" s="14"/>
      <c r="B76" s="14"/>
      <c r="C76" s="14"/>
      <c r="D76" s="14"/>
      <c r="E76" s="14"/>
      <c r="F76" s="14"/>
      <c r="G76" s="14"/>
      <c r="H76" s="14"/>
      <c r="I76" s="16"/>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row>
    <row r="77" spans="1:45" x14ac:dyDescent="0.2">
      <c r="A77" s="14"/>
      <c r="B77" s="14"/>
      <c r="C77" s="14"/>
      <c r="D77" s="14"/>
      <c r="E77" s="14"/>
      <c r="F77" s="14"/>
      <c r="G77" s="14"/>
      <c r="H77" s="14"/>
      <c r="I77" s="16"/>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row>
    <row r="78" spans="1:45" x14ac:dyDescent="0.2">
      <c r="A78" s="14"/>
      <c r="B78" s="14"/>
      <c r="C78" s="14"/>
      <c r="D78" s="14"/>
      <c r="E78" s="14"/>
      <c r="F78" s="14"/>
      <c r="G78" s="14"/>
      <c r="H78" s="14"/>
      <c r="I78" s="16"/>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row>
    <row r="79" spans="1:45" x14ac:dyDescent="0.2">
      <c r="A79" s="14"/>
      <c r="B79" s="14"/>
      <c r="C79" s="14"/>
      <c r="D79" s="14"/>
      <c r="E79" s="14"/>
      <c r="F79" s="14"/>
      <c r="G79" s="14"/>
      <c r="H79" s="14"/>
      <c r="I79" s="16"/>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row>
    <row r="80" spans="1:45" x14ac:dyDescent="0.2">
      <c r="A80" s="14"/>
      <c r="B80" s="14"/>
      <c r="C80" s="14"/>
      <c r="D80" s="14"/>
      <c r="E80" s="14"/>
      <c r="F80" s="14"/>
      <c r="G80" s="14"/>
      <c r="H80" s="14"/>
      <c r="I80" s="16"/>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row>
    <row r="81" spans="1:45" x14ac:dyDescent="0.2">
      <c r="A81" s="14"/>
      <c r="B81" s="14"/>
      <c r="C81" s="14"/>
      <c r="D81" s="14"/>
      <c r="E81" s="14"/>
      <c r="F81" s="14"/>
      <c r="G81" s="14"/>
      <c r="H81" s="14"/>
      <c r="I81" s="16"/>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row>
    <row r="82" spans="1:45" x14ac:dyDescent="0.2">
      <c r="A82" s="14"/>
      <c r="B82" s="14"/>
      <c r="C82" s="14"/>
      <c r="D82" s="14"/>
      <c r="E82" s="14"/>
      <c r="F82" s="14"/>
      <c r="G82" s="14"/>
      <c r="H82" s="14"/>
      <c r="I82" s="16"/>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row>
    <row r="83" spans="1:45" x14ac:dyDescent="0.2">
      <c r="A83" s="14"/>
      <c r="B83" s="14"/>
      <c r="C83" s="14"/>
      <c r="D83" s="14"/>
      <c r="E83" s="14"/>
      <c r="F83" s="14"/>
      <c r="G83" s="14"/>
      <c r="H83" s="14"/>
      <c r="I83" s="16"/>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row>
    <row r="84" spans="1:45" x14ac:dyDescent="0.2">
      <c r="A84" s="14"/>
      <c r="B84" s="14"/>
      <c r="C84" s="14"/>
      <c r="D84" s="14"/>
      <c r="E84" s="14"/>
      <c r="F84" s="14"/>
      <c r="G84" s="14"/>
      <c r="H84" s="14"/>
      <c r="I84" s="16"/>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row>
    <row r="85" spans="1:45" x14ac:dyDescent="0.2">
      <c r="A85" s="14"/>
      <c r="B85" s="14"/>
      <c r="C85" s="14"/>
      <c r="D85" s="14"/>
      <c r="E85" s="14"/>
      <c r="F85" s="14"/>
      <c r="G85" s="14"/>
      <c r="H85" s="14"/>
      <c r="I85" s="16"/>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row>
    <row r="86" spans="1:45" x14ac:dyDescent="0.2">
      <c r="A86" s="14"/>
      <c r="B86" s="14"/>
      <c r="C86" s="14"/>
      <c r="D86" s="14"/>
      <c r="E86" s="14"/>
      <c r="F86" s="14"/>
      <c r="G86" s="14"/>
      <c r="H86" s="14"/>
      <c r="I86" s="16"/>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row>
    <row r="87" spans="1:45" x14ac:dyDescent="0.2">
      <c r="A87" s="14"/>
      <c r="B87" s="14"/>
      <c r="C87" s="14"/>
      <c r="D87" s="14"/>
      <c r="E87" s="14"/>
      <c r="F87" s="14"/>
      <c r="G87" s="14"/>
      <c r="H87" s="14"/>
      <c r="I87" s="16"/>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row>
    <row r="88" spans="1:45" x14ac:dyDescent="0.2">
      <c r="A88" s="14"/>
      <c r="B88" s="14"/>
      <c r="C88" s="14"/>
      <c r="D88" s="14"/>
      <c r="E88" s="14"/>
      <c r="F88" s="14"/>
      <c r="G88" s="14"/>
      <c r="H88" s="14"/>
      <c r="I88" s="16"/>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row>
    <row r="89" spans="1:45" x14ac:dyDescent="0.2">
      <c r="A89" s="14"/>
      <c r="B89" s="14"/>
      <c r="C89" s="14"/>
      <c r="D89" s="14"/>
      <c r="E89" s="14"/>
      <c r="F89" s="14"/>
      <c r="G89" s="14"/>
      <c r="H89" s="14"/>
      <c r="I89" s="16"/>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row>
    <row r="90" spans="1:45" x14ac:dyDescent="0.2">
      <c r="A90" s="14"/>
      <c r="B90" s="14"/>
      <c r="C90" s="14"/>
      <c r="D90" s="14"/>
      <c r="E90" s="14"/>
      <c r="F90" s="14"/>
      <c r="G90" s="14"/>
      <c r="H90" s="14"/>
      <c r="I90" s="16"/>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row>
    <row r="91" spans="1:45" x14ac:dyDescent="0.2">
      <c r="A91" s="14"/>
      <c r="B91" s="14"/>
      <c r="C91" s="14"/>
      <c r="D91" s="14"/>
      <c r="E91" s="14"/>
      <c r="F91" s="14"/>
      <c r="G91" s="14"/>
      <c r="H91" s="14"/>
      <c r="I91" s="16"/>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row>
    <row r="92" spans="1:45" x14ac:dyDescent="0.2">
      <c r="A92" s="14"/>
      <c r="B92" s="14"/>
      <c r="C92" s="14"/>
      <c r="D92" s="14"/>
      <c r="E92" s="14"/>
      <c r="F92" s="14"/>
      <c r="G92" s="14"/>
      <c r="H92" s="14"/>
      <c r="I92" s="16"/>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row>
    <row r="93" spans="1:45" x14ac:dyDescent="0.2">
      <c r="A93" s="14"/>
      <c r="B93" s="14"/>
      <c r="C93" s="14"/>
      <c r="D93" s="14"/>
      <c r="E93" s="14"/>
      <c r="F93" s="14"/>
      <c r="G93" s="14"/>
      <c r="H93" s="14"/>
      <c r="I93" s="16"/>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row>
    <row r="94" spans="1:45" x14ac:dyDescent="0.2">
      <c r="A94" s="14"/>
      <c r="B94" s="14"/>
      <c r="C94" s="14"/>
      <c r="D94" s="14"/>
      <c r="E94" s="14"/>
      <c r="F94" s="14"/>
      <c r="G94" s="14"/>
      <c r="H94" s="14"/>
      <c r="I94" s="16"/>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row>
    <row r="95" spans="1:45" x14ac:dyDescent="0.2">
      <c r="A95" s="14"/>
      <c r="B95" s="14"/>
      <c r="C95" s="14"/>
      <c r="D95" s="14"/>
      <c r="E95" s="14"/>
      <c r="F95" s="14"/>
      <c r="G95" s="14"/>
      <c r="H95" s="14"/>
      <c r="I95" s="126"/>
      <c r="J95" s="114"/>
      <c r="K95" s="114"/>
      <c r="L95" s="114"/>
      <c r="M95" s="1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row>
    <row r="96" spans="1:45" x14ac:dyDescent="0.2">
      <c r="A96" s="14"/>
      <c r="B96" s="14"/>
      <c r="C96" s="14"/>
      <c r="D96" s="14"/>
      <c r="E96" s="14"/>
      <c r="F96" s="14"/>
      <c r="G96" s="14"/>
      <c r="H96" s="14"/>
      <c r="I96" s="126"/>
      <c r="J96" s="114"/>
      <c r="K96" s="114"/>
      <c r="L96" s="114"/>
      <c r="M96" s="1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row>
    <row r="97" spans="1:45" x14ac:dyDescent="0.2">
      <c r="A97" s="14"/>
      <c r="B97" s="14"/>
      <c r="C97" s="14"/>
      <c r="D97" s="14"/>
      <c r="E97" s="14"/>
      <c r="F97" s="14"/>
      <c r="G97" s="14"/>
      <c r="H97" s="14"/>
      <c r="I97" s="126"/>
      <c r="J97" s="114"/>
      <c r="K97" s="114"/>
      <c r="L97" s="114"/>
      <c r="M97" s="1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row>
    <row r="98" spans="1:45" x14ac:dyDescent="0.2">
      <c r="A98" s="14"/>
      <c r="B98" s="14"/>
      <c r="C98" s="14"/>
      <c r="D98" s="14"/>
      <c r="E98" s="14"/>
      <c r="F98" s="14"/>
      <c r="G98" s="14"/>
      <c r="H98" s="14"/>
      <c r="I98" s="127"/>
      <c r="J98" s="127"/>
      <c r="K98" s="127"/>
      <c r="L98" s="127"/>
      <c r="M98" s="127"/>
    </row>
    <row r="99" spans="1:45" x14ac:dyDescent="0.2">
      <c r="A99" s="14"/>
      <c r="B99" s="14"/>
      <c r="C99" s="14"/>
      <c r="D99" s="14"/>
      <c r="E99" s="14"/>
      <c r="F99" s="14"/>
      <c r="G99" s="14"/>
      <c r="H99" s="14"/>
      <c r="I99" s="127"/>
      <c r="J99" s="127"/>
      <c r="K99" s="127"/>
      <c r="L99" s="127"/>
      <c r="M99" s="127"/>
    </row>
    <row r="100" spans="1:45" x14ac:dyDescent="0.2">
      <c r="A100" s="14"/>
      <c r="B100" s="14"/>
      <c r="C100" s="14"/>
      <c r="D100" s="14"/>
      <c r="E100" s="14"/>
      <c r="F100" s="14"/>
      <c r="G100" s="14"/>
      <c r="H100" s="14"/>
      <c r="I100" s="127"/>
      <c r="J100" s="127"/>
      <c r="K100" s="127"/>
      <c r="L100" s="127"/>
      <c r="M100" s="127"/>
    </row>
    <row r="101" spans="1:45" x14ac:dyDescent="0.2">
      <c r="A101" s="14"/>
      <c r="B101" s="14"/>
      <c r="C101" s="14"/>
      <c r="D101" s="14"/>
      <c r="E101" s="14"/>
      <c r="F101" s="14"/>
      <c r="G101" s="14"/>
      <c r="H101" s="14"/>
      <c r="I101" s="127"/>
      <c r="J101" s="127"/>
      <c r="K101" s="127"/>
      <c r="L101" s="127"/>
      <c r="M101" s="127"/>
    </row>
    <row r="102" spans="1:45" x14ac:dyDescent="0.2">
      <c r="A102" s="14"/>
      <c r="B102" s="14"/>
      <c r="C102" s="14"/>
      <c r="D102" s="14"/>
      <c r="E102" s="14"/>
      <c r="F102" s="14"/>
      <c r="G102" s="14"/>
      <c r="H102" s="14"/>
      <c r="I102" s="127"/>
      <c r="J102" s="127"/>
      <c r="K102" s="127"/>
      <c r="L102" s="127"/>
      <c r="M102" s="127"/>
    </row>
    <row r="103" spans="1:45" x14ac:dyDescent="0.2">
      <c r="A103" s="14"/>
      <c r="B103" s="14"/>
      <c r="C103" s="14"/>
      <c r="D103" s="14"/>
      <c r="E103" s="14"/>
      <c r="F103" s="14"/>
      <c r="G103" s="14"/>
      <c r="H103" s="14"/>
      <c r="I103" s="127"/>
      <c r="J103" s="127"/>
      <c r="K103" s="127"/>
      <c r="L103" s="127"/>
      <c r="M103" s="127"/>
    </row>
    <row r="104" spans="1:45" x14ac:dyDescent="0.2">
      <c r="A104" s="14"/>
      <c r="B104" s="14"/>
      <c r="C104" s="14"/>
      <c r="D104" s="14"/>
      <c r="E104" s="14"/>
      <c r="F104" s="14"/>
      <c r="G104" s="14"/>
      <c r="H104" s="14"/>
      <c r="I104" s="127"/>
      <c r="J104" s="127"/>
      <c r="K104" s="127"/>
      <c r="L104" s="127"/>
      <c r="M104" s="127"/>
    </row>
    <row r="105" spans="1:45" x14ac:dyDescent="0.2">
      <c r="A105" s="14"/>
      <c r="B105" s="14"/>
      <c r="C105" s="14"/>
      <c r="D105" s="14"/>
      <c r="E105" s="14"/>
      <c r="F105" s="14"/>
      <c r="G105" s="14"/>
      <c r="H105" s="14"/>
      <c r="I105" s="127"/>
      <c r="J105" s="127"/>
      <c r="K105" s="127"/>
      <c r="L105" s="127"/>
      <c r="M105" s="127"/>
    </row>
    <row r="106" spans="1:45" x14ac:dyDescent="0.2">
      <c r="A106" s="14"/>
      <c r="B106" s="14"/>
      <c r="C106" s="14"/>
      <c r="D106" s="14"/>
      <c r="E106" s="14"/>
      <c r="F106" s="14"/>
      <c r="G106" s="14"/>
      <c r="H106" s="14"/>
      <c r="I106" s="127"/>
      <c r="J106" s="127"/>
      <c r="K106" s="127"/>
      <c r="L106" s="127"/>
      <c r="M106" s="127"/>
    </row>
    <row r="107" spans="1:45" x14ac:dyDescent="0.2">
      <c r="A107" s="14"/>
      <c r="B107" s="14"/>
      <c r="C107" s="14"/>
      <c r="D107" s="14"/>
      <c r="E107" s="14"/>
      <c r="F107" s="14"/>
      <c r="G107" s="14"/>
      <c r="H107" s="14"/>
      <c r="I107" s="127"/>
      <c r="J107" s="127"/>
      <c r="K107" s="127"/>
      <c r="L107" s="127"/>
      <c r="M107" s="127"/>
    </row>
    <row r="108" spans="1:45" x14ac:dyDescent="0.2">
      <c r="A108" s="14"/>
      <c r="B108" s="14"/>
      <c r="C108" s="14"/>
      <c r="D108" s="14"/>
      <c r="E108" s="14"/>
      <c r="F108" s="14"/>
      <c r="G108" s="14"/>
      <c r="H108" s="14"/>
      <c r="I108" s="127"/>
      <c r="J108" s="127"/>
      <c r="K108" s="127"/>
      <c r="L108" s="127"/>
      <c r="M108" s="127"/>
    </row>
    <row r="109" spans="1:45" x14ac:dyDescent="0.2">
      <c r="A109" s="14"/>
      <c r="B109" s="14"/>
      <c r="C109" s="14"/>
      <c r="D109" s="14"/>
      <c r="E109" s="14"/>
      <c r="F109" s="14"/>
      <c r="G109" s="14"/>
      <c r="H109" s="14"/>
      <c r="I109" s="127"/>
      <c r="J109" s="127"/>
      <c r="K109" s="127"/>
      <c r="L109" s="127"/>
      <c r="M109" s="127"/>
    </row>
    <row r="110" spans="1:45" x14ac:dyDescent="0.2">
      <c r="A110" s="14"/>
      <c r="B110" s="14"/>
      <c r="C110" s="14"/>
      <c r="D110" s="14"/>
      <c r="E110" s="14"/>
      <c r="F110" s="14"/>
      <c r="G110" s="14"/>
      <c r="H110" s="14"/>
      <c r="I110" s="127"/>
      <c r="J110" s="127"/>
      <c r="K110" s="127"/>
      <c r="L110" s="127"/>
      <c r="M110" s="127"/>
    </row>
    <row r="111" spans="1:45" x14ac:dyDescent="0.2">
      <c r="A111" s="14"/>
      <c r="B111" s="14"/>
      <c r="C111" s="14"/>
      <c r="D111" s="14"/>
      <c r="E111" s="14"/>
      <c r="F111" s="14"/>
      <c r="G111" s="14"/>
      <c r="H111" s="14"/>
      <c r="I111" s="127"/>
      <c r="J111" s="127"/>
      <c r="K111" s="127"/>
      <c r="L111" s="127"/>
      <c r="M111" s="127"/>
    </row>
    <row r="112" spans="1:45" x14ac:dyDescent="0.2">
      <c r="A112" s="14"/>
      <c r="B112" s="14"/>
      <c r="C112" s="14"/>
      <c r="D112" s="14"/>
      <c r="E112" s="14"/>
      <c r="F112" s="14"/>
      <c r="G112" s="14"/>
      <c r="H112" s="14"/>
      <c r="I112" s="127"/>
      <c r="J112" s="127"/>
      <c r="K112" s="127"/>
      <c r="L112" s="127"/>
      <c r="M112" s="127"/>
    </row>
    <row r="113" spans="1:13" x14ac:dyDescent="0.2">
      <c r="A113" s="14"/>
      <c r="B113" s="14"/>
      <c r="C113" s="14"/>
      <c r="D113" s="14"/>
      <c r="E113" s="14"/>
      <c r="F113" s="14"/>
      <c r="G113" s="14"/>
      <c r="H113" s="14"/>
      <c r="I113" s="127"/>
      <c r="J113" s="127"/>
      <c r="K113" s="127"/>
      <c r="L113" s="127"/>
      <c r="M113" s="127"/>
    </row>
    <row r="114" spans="1:13" x14ac:dyDescent="0.2">
      <c r="A114" s="14"/>
      <c r="B114" s="14"/>
      <c r="C114" s="14"/>
      <c r="D114" s="14"/>
      <c r="E114" s="14"/>
      <c r="F114" s="14"/>
      <c r="G114" s="14"/>
      <c r="H114" s="14"/>
      <c r="I114" s="127"/>
      <c r="J114" s="127"/>
      <c r="K114" s="127"/>
      <c r="L114" s="127"/>
      <c r="M114" s="127"/>
    </row>
    <row r="115" spans="1:13" x14ac:dyDescent="0.2">
      <c r="A115" s="14"/>
      <c r="B115" s="14"/>
      <c r="C115" s="14"/>
      <c r="D115" s="14"/>
      <c r="E115" s="14"/>
      <c r="F115" s="14"/>
      <c r="G115" s="14"/>
      <c r="H115" s="14"/>
      <c r="I115" s="127"/>
      <c r="J115" s="127"/>
      <c r="K115" s="127"/>
      <c r="L115" s="127"/>
      <c r="M115" s="127"/>
    </row>
    <row r="116" spans="1:13" x14ac:dyDescent="0.2">
      <c r="A116" s="14"/>
      <c r="B116" s="14"/>
      <c r="C116" s="14"/>
      <c r="D116" s="14"/>
      <c r="E116" s="14"/>
      <c r="F116" s="14"/>
      <c r="G116" s="14"/>
      <c r="H116" s="14"/>
      <c r="I116" s="127"/>
      <c r="J116" s="127"/>
      <c r="K116" s="127"/>
      <c r="L116" s="127"/>
      <c r="M116" s="127"/>
    </row>
    <row r="117" spans="1:13" x14ac:dyDescent="0.2">
      <c r="A117" s="14"/>
      <c r="B117" s="14"/>
      <c r="C117" s="14"/>
      <c r="D117" s="14"/>
      <c r="E117" s="14"/>
      <c r="F117" s="14"/>
      <c r="G117" s="14"/>
      <c r="H117" s="14"/>
      <c r="I117" s="127"/>
      <c r="J117" s="127"/>
      <c r="K117" s="127"/>
      <c r="L117" s="127"/>
      <c r="M117" s="127"/>
    </row>
    <row r="118" spans="1:13" x14ac:dyDescent="0.2">
      <c r="A118" s="14"/>
      <c r="B118" s="14"/>
      <c r="C118" s="14"/>
      <c r="D118" s="14"/>
      <c r="E118" s="14"/>
      <c r="F118" s="14"/>
      <c r="G118" s="14"/>
      <c r="H118" s="14"/>
      <c r="I118" s="127"/>
      <c r="J118" s="127"/>
      <c r="K118" s="127"/>
      <c r="L118" s="127"/>
      <c r="M118" s="127"/>
    </row>
    <row r="119" spans="1:13" x14ac:dyDescent="0.2">
      <c r="A119" s="14"/>
      <c r="B119" s="14"/>
      <c r="C119" s="14"/>
      <c r="D119" s="14"/>
      <c r="E119" s="14"/>
      <c r="F119" s="14"/>
      <c r="G119" s="14"/>
      <c r="H119" s="14"/>
      <c r="I119" s="127"/>
      <c r="J119" s="127"/>
      <c r="K119" s="127"/>
      <c r="L119" s="127"/>
      <c r="M119" s="127"/>
    </row>
    <row r="120" spans="1:13" x14ac:dyDescent="0.2">
      <c r="A120" s="14"/>
      <c r="B120" s="14"/>
      <c r="C120" s="14"/>
      <c r="D120" s="14"/>
      <c r="E120" s="14"/>
      <c r="F120" s="14"/>
      <c r="G120" s="14"/>
      <c r="H120" s="14"/>
      <c r="I120" s="127"/>
      <c r="J120" s="127"/>
      <c r="K120" s="127"/>
      <c r="L120" s="127"/>
      <c r="M120" s="127"/>
    </row>
    <row r="121" spans="1:13" x14ac:dyDescent="0.2">
      <c r="A121" s="14"/>
      <c r="B121" s="14"/>
      <c r="C121" s="14"/>
      <c r="D121" s="14"/>
      <c r="E121" s="14"/>
      <c r="F121" s="14"/>
      <c r="G121" s="14"/>
      <c r="H121" s="14"/>
      <c r="I121" s="127"/>
      <c r="J121" s="127"/>
      <c r="K121" s="127"/>
      <c r="L121" s="127"/>
      <c r="M121" s="127"/>
    </row>
    <row r="122" spans="1:13" x14ac:dyDescent="0.2">
      <c r="A122" s="14"/>
      <c r="B122" s="14"/>
      <c r="C122" s="14"/>
      <c r="D122" s="14"/>
      <c r="E122" s="14"/>
      <c r="F122" s="14"/>
      <c r="G122" s="14"/>
      <c r="H122" s="14"/>
      <c r="I122" s="127"/>
      <c r="J122" s="127"/>
      <c r="K122" s="127"/>
      <c r="L122" s="127"/>
      <c r="M122" s="127"/>
    </row>
    <row r="123" spans="1:13" x14ac:dyDescent="0.2">
      <c r="A123" s="14"/>
      <c r="B123" s="14"/>
      <c r="C123" s="14"/>
      <c r="D123" s="14"/>
      <c r="E123" s="14"/>
      <c r="F123" s="14"/>
      <c r="G123" s="14"/>
      <c r="H123" s="14"/>
    </row>
    <row r="124" spans="1:13" x14ac:dyDescent="0.2">
      <c r="A124" s="14"/>
      <c r="B124" s="14"/>
      <c r="C124" s="14"/>
      <c r="D124" s="14"/>
      <c r="E124" s="14"/>
      <c r="F124" s="14"/>
      <c r="G124" s="14"/>
      <c r="H124" s="14"/>
    </row>
    <row r="125" spans="1:13" x14ac:dyDescent="0.2">
      <c r="A125" s="14"/>
      <c r="B125" s="14"/>
      <c r="C125" s="14"/>
      <c r="D125" s="14"/>
      <c r="E125" s="14"/>
      <c r="F125" s="14"/>
      <c r="G125" s="14"/>
      <c r="H125" s="14"/>
    </row>
    <row r="126" spans="1:13" x14ac:dyDescent="0.2">
      <c r="A126" s="14"/>
      <c r="B126" s="14"/>
      <c r="C126" s="14"/>
      <c r="D126" s="14"/>
      <c r="E126" s="14"/>
      <c r="F126" s="14"/>
      <c r="G126" s="14"/>
      <c r="H126" s="14"/>
    </row>
    <row r="127" spans="1:13" x14ac:dyDescent="0.2">
      <c r="A127" s="14"/>
      <c r="B127" s="14"/>
      <c r="C127" s="14"/>
      <c r="D127" s="14"/>
      <c r="E127" s="14"/>
      <c r="F127" s="14"/>
      <c r="G127" s="14"/>
      <c r="H127" s="14"/>
    </row>
    <row r="128" spans="1:13" x14ac:dyDescent="0.2">
      <c r="A128" s="14"/>
      <c r="B128" s="14"/>
      <c r="C128" s="14"/>
      <c r="D128" s="14"/>
      <c r="E128" s="14"/>
      <c r="F128" s="14"/>
      <c r="G128" s="14"/>
      <c r="H128" s="14"/>
    </row>
    <row r="129" spans="1:8" x14ac:dyDescent="0.2">
      <c r="A129" s="14"/>
      <c r="B129" s="14"/>
      <c r="C129" s="14"/>
      <c r="D129" s="14"/>
      <c r="E129" s="14"/>
      <c r="F129" s="14"/>
      <c r="G129" s="14"/>
      <c r="H129" s="14"/>
    </row>
    <row r="130" spans="1:8" x14ac:dyDescent="0.2">
      <c r="A130" s="14"/>
      <c r="B130" s="14"/>
      <c r="C130" s="14"/>
      <c r="D130" s="14"/>
      <c r="E130" s="14"/>
      <c r="F130" s="14"/>
      <c r="G130" s="14"/>
      <c r="H130" s="14"/>
    </row>
    <row r="131" spans="1:8" x14ac:dyDescent="0.2">
      <c r="A131" s="14"/>
      <c r="B131" s="14"/>
      <c r="C131" s="14"/>
      <c r="D131" s="14"/>
      <c r="E131" s="14"/>
      <c r="F131" s="14"/>
      <c r="G131" s="14"/>
      <c r="H131" s="14"/>
    </row>
    <row r="132" spans="1:8" x14ac:dyDescent="0.2">
      <c r="A132" s="14"/>
      <c r="B132" s="14"/>
      <c r="C132" s="14"/>
      <c r="D132" s="14"/>
      <c r="E132" s="14"/>
      <c r="F132" s="14"/>
      <c r="G132" s="14"/>
      <c r="H132" s="14"/>
    </row>
    <row r="133" spans="1:8" x14ac:dyDescent="0.2">
      <c r="A133" s="14"/>
      <c r="B133" s="14"/>
      <c r="C133" s="14"/>
      <c r="D133" s="14"/>
      <c r="E133" s="14"/>
      <c r="F133" s="14"/>
      <c r="G133" s="14"/>
      <c r="H133" s="14"/>
    </row>
    <row r="134" spans="1:8" x14ac:dyDescent="0.2">
      <c r="A134" s="14"/>
      <c r="B134" s="14"/>
      <c r="C134" s="14"/>
      <c r="D134" s="14"/>
      <c r="E134" s="14"/>
      <c r="F134" s="14"/>
      <c r="G134" s="14"/>
      <c r="H134" s="14"/>
    </row>
    <row r="135" spans="1:8" x14ac:dyDescent="0.2">
      <c r="A135" s="14"/>
      <c r="B135" s="14"/>
      <c r="C135" s="14"/>
      <c r="D135" s="14"/>
      <c r="E135" s="14"/>
      <c r="F135" s="14"/>
      <c r="G135" s="14"/>
      <c r="H135" s="14"/>
    </row>
    <row r="136" spans="1:8" x14ac:dyDescent="0.2">
      <c r="A136" s="14"/>
      <c r="B136" s="14"/>
      <c r="C136" s="14"/>
      <c r="D136" s="14"/>
      <c r="E136" s="14"/>
      <c r="F136" s="14"/>
      <c r="G136" s="14"/>
      <c r="H136" s="14"/>
    </row>
    <row r="137" spans="1:8" x14ac:dyDescent="0.2">
      <c r="A137" s="14"/>
      <c r="B137" s="14"/>
      <c r="C137" s="14"/>
      <c r="D137" s="14"/>
      <c r="E137" s="14"/>
      <c r="F137" s="14"/>
      <c r="G137" s="14"/>
      <c r="H137" s="14"/>
    </row>
    <row r="138" spans="1:8" x14ac:dyDescent="0.2">
      <c r="A138" s="14"/>
      <c r="B138" s="14"/>
      <c r="C138" s="14"/>
      <c r="D138" s="14"/>
      <c r="E138" s="14"/>
      <c r="F138" s="14"/>
      <c r="G138" s="14"/>
      <c r="H138" s="14"/>
    </row>
    <row r="139" spans="1:8" x14ac:dyDescent="0.2">
      <c r="A139" s="14"/>
      <c r="B139" s="14"/>
      <c r="C139" s="14"/>
      <c r="D139" s="14"/>
      <c r="E139" s="14"/>
      <c r="F139" s="14"/>
      <c r="G139" s="14"/>
      <c r="H139" s="14"/>
    </row>
    <row r="140" spans="1:8" x14ac:dyDescent="0.2">
      <c r="A140" s="14"/>
      <c r="B140" s="14"/>
      <c r="C140" s="14"/>
      <c r="D140" s="14"/>
      <c r="E140" s="14"/>
      <c r="F140" s="14"/>
      <c r="G140" s="14"/>
      <c r="H140" s="14"/>
    </row>
    <row r="141" spans="1:8" x14ac:dyDescent="0.2">
      <c r="A141" s="14"/>
      <c r="B141" s="14"/>
      <c r="C141" s="14"/>
      <c r="D141" s="14"/>
      <c r="E141" s="14"/>
      <c r="F141" s="14"/>
      <c r="G141" s="14"/>
      <c r="H141" s="14"/>
    </row>
    <row r="142" spans="1:8" x14ac:dyDescent="0.2">
      <c r="A142" s="14"/>
      <c r="B142" s="14"/>
      <c r="C142" s="14"/>
      <c r="D142" s="14"/>
      <c r="E142" s="14"/>
      <c r="F142" s="14"/>
      <c r="G142" s="14"/>
      <c r="H142" s="14"/>
    </row>
    <row r="143" spans="1:8" x14ac:dyDescent="0.2">
      <c r="A143" s="14"/>
      <c r="B143" s="14"/>
      <c r="C143" s="14"/>
      <c r="D143" s="14"/>
      <c r="E143" s="14"/>
      <c r="F143" s="14"/>
      <c r="G143" s="14"/>
      <c r="H143" s="14"/>
    </row>
    <row r="144" spans="1:8" x14ac:dyDescent="0.2">
      <c r="A144" s="14"/>
      <c r="B144" s="14"/>
      <c r="C144" s="14"/>
      <c r="D144" s="14"/>
      <c r="E144" s="14"/>
      <c r="F144" s="14"/>
      <c r="G144" s="14"/>
      <c r="H144" s="14"/>
    </row>
    <row r="145" spans="1:8" x14ac:dyDescent="0.2">
      <c r="A145" s="14"/>
      <c r="B145" s="14"/>
      <c r="C145" s="14"/>
      <c r="D145" s="14"/>
      <c r="E145" s="14"/>
      <c r="F145" s="14"/>
      <c r="G145" s="14"/>
      <c r="H145" s="14"/>
    </row>
    <row r="146" spans="1:8" x14ac:dyDescent="0.2">
      <c r="A146" s="14"/>
      <c r="B146" s="14"/>
      <c r="C146" s="14"/>
      <c r="D146" s="14"/>
      <c r="E146" s="14"/>
      <c r="F146" s="14"/>
      <c r="G146" s="14"/>
      <c r="H146" s="14"/>
    </row>
    <row r="147" spans="1:8" x14ac:dyDescent="0.2">
      <c r="A147" s="14"/>
      <c r="B147" s="14"/>
      <c r="C147" s="14"/>
      <c r="D147" s="14"/>
      <c r="E147" s="14"/>
      <c r="F147" s="14"/>
      <c r="G147" s="14"/>
      <c r="H147" s="14"/>
    </row>
    <row r="148" spans="1:8" x14ac:dyDescent="0.2">
      <c r="A148" s="14"/>
      <c r="B148" s="14"/>
      <c r="C148" s="14"/>
      <c r="D148" s="14"/>
      <c r="E148" s="14"/>
      <c r="F148" s="14"/>
      <c r="G148" s="14"/>
      <c r="H148" s="14"/>
    </row>
    <row r="149" spans="1:8" x14ac:dyDescent="0.2">
      <c r="A149" s="14"/>
      <c r="B149" s="14"/>
      <c r="C149" s="14"/>
      <c r="D149" s="14"/>
      <c r="E149" s="14"/>
      <c r="F149" s="14"/>
      <c r="G149" s="14"/>
      <c r="H149" s="14"/>
    </row>
    <row r="150" spans="1:8" x14ac:dyDescent="0.2">
      <c r="A150" s="14"/>
      <c r="B150" s="14"/>
      <c r="C150" s="14"/>
      <c r="D150" s="14"/>
      <c r="E150" s="14"/>
      <c r="F150" s="14"/>
      <c r="G150" s="14"/>
      <c r="H150" s="14"/>
    </row>
    <row r="151" spans="1:8" x14ac:dyDescent="0.2">
      <c r="A151" s="14"/>
      <c r="B151" s="14"/>
      <c r="C151" s="14"/>
      <c r="D151" s="14"/>
      <c r="E151" s="14"/>
      <c r="F151" s="14"/>
      <c r="G151" s="14"/>
      <c r="H151" s="14"/>
    </row>
    <row r="152" spans="1:8" x14ac:dyDescent="0.2">
      <c r="A152" s="14"/>
      <c r="B152" s="14"/>
      <c r="C152" s="14"/>
      <c r="D152" s="14"/>
      <c r="E152" s="14"/>
      <c r="F152" s="14"/>
      <c r="G152" s="14"/>
      <c r="H152" s="14"/>
    </row>
    <row r="153" spans="1:8" x14ac:dyDescent="0.2">
      <c r="A153" s="14"/>
      <c r="B153" s="14"/>
      <c r="C153" s="14"/>
      <c r="D153" s="14"/>
      <c r="E153" s="14"/>
      <c r="F153" s="14"/>
      <c r="G153" s="14"/>
      <c r="H153" s="14"/>
    </row>
    <row r="154" spans="1:8" x14ac:dyDescent="0.2">
      <c r="A154" s="14"/>
      <c r="B154" s="14"/>
      <c r="C154" s="14"/>
      <c r="D154" s="14"/>
      <c r="E154" s="14"/>
      <c r="F154" s="14"/>
      <c r="G154" s="14"/>
      <c r="H154" s="14"/>
    </row>
    <row r="155" spans="1:8" x14ac:dyDescent="0.2">
      <c r="A155" s="14"/>
      <c r="B155" s="14"/>
      <c r="C155" s="14"/>
      <c r="D155" s="14"/>
      <c r="E155" s="14"/>
      <c r="F155" s="14"/>
      <c r="G155" s="14"/>
      <c r="H155" s="14"/>
    </row>
    <row r="156" spans="1:8" x14ac:dyDescent="0.2">
      <c r="A156" s="14"/>
      <c r="B156" s="14"/>
      <c r="C156" s="14"/>
      <c r="D156" s="14"/>
      <c r="E156" s="14"/>
      <c r="F156" s="14"/>
      <c r="G156" s="14"/>
      <c r="H156" s="14"/>
    </row>
    <row r="157" spans="1:8" x14ac:dyDescent="0.2">
      <c r="A157" s="14"/>
      <c r="B157" s="14"/>
      <c r="C157" s="14"/>
      <c r="D157" s="14"/>
      <c r="E157" s="14"/>
      <c r="F157" s="14"/>
      <c r="G157" s="14"/>
      <c r="H157" s="14"/>
    </row>
    <row r="158" spans="1:8" x14ac:dyDescent="0.2">
      <c r="A158" s="14"/>
      <c r="B158" s="14"/>
      <c r="C158" s="14"/>
      <c r="D158" s="14"/>
      <c r="E158" s="14"/>
      <c r="F158" s="14"/>
      <c r="G158" s="14"/>
      <c r="H158" s="14"/>
    </row>
    <row r="159" spans="1:8" x14ac:dyDescent="0.2">
      <c r="A159" s="14"/>
      <c r="B159" s="14"/>
      <c r="C159" s="14"/>
      <c r="D159" s="14"/>
      <c r="E159" s="14"/>
      <c r="F159" s="14"/>
      <c r="G159" s="14"/>
      <c r="H159" s="14"/>
    </row>
    <row r="160" spans="1:8" x14ac:dyDescent="0.2">
      <c r="A160" s="14"/>
      <c r="B160" s="14"/>
      <c r="C160" s="14"/>
      <c r="D160" s="14"/>
      <c r="E160" s="14"/>
      <c r="F160" s="14"/>
      <c r="G160" s="14"/>
      <c r="H160" s="14"/>
    </row>
    <row r="161" spans="1:8" x14ac:dyDescent="0.2">
      <c r="A161" s="14"/>
      <c r="B161" s="14"/>
      <c r="C161" s="14"/>
      <c r="D161" s="14"/>
      <c r="E161" s="14"/>
      <c r="F161" s="14"/>
      <c r="G161" s="14"/>
      <c r="H161" s="14"/>
    </row>
    <row r="162" spans="1:8" x14ac:dyDescent="0.2">
      <c r="A162" s="14"/>
      <c r="B162" s="14"/>
      <c r="C162" s="14"/>
      <c r="D162" s="14"/>
      <c r="E162" s="14"/>
      <c r="F162" s="14"/>
      <c r="G162" s="14"/>
      <c r="H162" s="14"/>
    </row>
    <row r="163" spans="1:8" x14ac:dyDescent="0.2">
      <c r="A163" s="14"/>
      <c r="B163" s="14"/>
      <c r="C163" s="14"/>
      <c r="D163" s="14"/>
      <c r="E163" s="14"/>
      <c r="F163" s="14"/>
      <c r="G163" s="14"/>
      <c r="H163" s="14"/>
    </row>
    <row r="164" spans="1:8" x14ac:dyDescent="0.2">
      <c r="A164" s="14"/>
      <c r="B164" s="14"/>
      <c r="C164" s="14"/>
      <c r="D164" s="14"/>
      <c r="E164" s="14"/>
      <c r="F164" s="14"/>
      <c r="G164" s="14"/>
      <c r="H164" s="14"/>
    </row>
    <row r="165" spans="1:8" x14ac:dyDescent="0.2">
      <c r="A165" s="14"/>
      <c r="B165" s="14"/>
      <c r="C165" s="14"/>
      <c r="D165" s="14"/>
      <c r="E165" s="14"/>
      <c r="F165" s="14"/>
      <c r="G165" s="14"/>
      <c r="H165" s="14"/>
    </row>
    <row r="166" spans="1:8" x14ac:dyDescent="0.2">
      <c r="A166" s="14"/>
      <c r="B166" s="14"/>
      <c r="C166" s="14"/>
      <c r="D166" s="14"/>
      <c r="E166" s="14"/>
      <c r="F166" s="14"/>
      <c r="G166" s="14"/>
      <c r="H166" s="14"/>
    </row>
    <row r="167" spans="1:8" x14ac:dyDescent="0.2">
      <c r="A167" s="14"/>
      <c r="B167" s="14"/>
      <c r="C167" s="14"/>
      <c r="D167" s="14"/>
      <c r="E167" s="14"/>
      <c r="F167" s="14"/>
      <c r="G167" s="14"/>
      <c r="H167" s="14"/>
    </row>
    <row r="168" spans="1:8" x14ac:dyDescent="0.2">
      <c r="A168" s="14"/>
      <c r="B168" s="14"/>
      <c r="C168" s="14"/>
      <c r="D168" s="14"/>
      <c r="E168" s="14"/>
      <c r="F168" s="14"/>
      <c r="G168" s="14"/>
      <c r="H168" s="14"/>
    </row>
    <row r="169" spans="1:8" x14ac:dyDescent="0.2">
      <c r="A169" s="14"/>
      <c r="B169" s="14"/>
      <c r="C169" s="14"/>
      <c r="D169" s="14"/>
      <c r="E169" s="14"/>
      <c r="F169" s="14"/>
      <c r="G169" s="14"/>
      <c r="H169" s="14"/>
    </row>
    <row r="170" spans="1:8" x14ac:dyDescent="0.2">
      <c r="A170" s="14"/>
      <c r="B170" s="14"/>
      <c r="C170" s="14"/>
      <c r="D170" s="14"/>
      <c r="E170" s="14"/>
      <c r="F170" s="14"/>
      <c r="G170" s="14"/>
      <c r="H170" s="14"/>
    </row>
    <row r="171" spans="1:8" x14ac:dyDescent="0.2">
      <c r="A171" s="14"/>
      <c r="B171" s="14"/>
      <c r="C171" s="14"/>
      <c r="D171" s="14"/>
      <c r="E171" s="14"/>
      <c r="F171" s="14"/>
      <c r="G171" s="14"/>
      <c r="H171" s="14"/>
    </row>
    <row r="172" spans="1:8" x14ac:dyDescent="0.2">
      <c r="A172" s="14"/>
      <c r="B172" s="14"/>
      <c r="C172" s="14"/>
      <c r="D172" s="14"/>
      <c r="E172" s="14"/>
      <c r="F172" s="14"/>
      <c r="G172" s="14"/>
      <c r="H172" s="14"/>
    </row>
    <row r="173" spans="1:8" x14ac:dyDescent="0.2">
      <c r="A173" s="14"/>
      <c r="B173" s="14"/>
      <c r="C173" s="14"/>
      <c r="D173" s="14"/>
      <c r="E173" s="14"/>
      <c r="F173" s="14"/>
      <c r="G173" s="14"/>
      <c r="H173" s="14"/>
    </row>
    <row r="174" spans="1:8" x14ac:dyDescent="0.2">
      <c r="A174" s="14"/>
      <c r="B174" s="14"/>
      <c r="C174" s="14"/>
      <c r="D174" s="14"/>
      <c r="E174" s="14"/>
      <c r="F174" s="14"/>
      <c r="G174" s="14"/>
      <c r="H174" s="14"/>
    </row>
    <row r="175" spans="1:8" x14ac:dyDescent="0.2">
      <c r="A175" s="14"/>
      <c r="B175" s="14"/>
      <c r="C175" s="14"/>
      <c r="D175" s="14"/>
      <c r="E175" s="14"/>
      <c r="F175" s="14"/>
      <c r="G175" s="14"/>
      <c r="H175" s="14"/>
    </row>
    <row r="176" spans="1:8" x14ac:dyDescent="0.2">
      <c r="A176" s="14"/>
      <c r="B176" s="14"/>
      <c r="C176" s="14"/>
      <c r="D176" s="14"/>
      <c r="E176" s="14"/>
      <c r="F176" s="14"/>
      <c r="G176" s="14"/>
      <c r="H176" s="14"/>
    </row>
    <row r="177" spans="1:8" x14ac:dyDescent="0.2">
      <c r="A177" s="14"/>
      <c r="B177" s="14"/>
      <c r="C177" s="14"/>
      <c r="D177" s="14"/>
      <c r="E177" s="14"/>
      <c r="F177" s="14"/>
      <c r="G177" s="14"/>
      <c r="H177" s="14"/>
    </row>
    <row r="178" spans="1:8" x14ac:dyDescent="0.2">
      <c r="A178" s="14"/>
      <c r="B178" s="14"/>
      <c r="C178" s="14"/>
      <c r="D178" s="14"/>
      <c r="E178" s="14"/>
      <c r="F178" s="14"/>
      <c r="G178" s="14"/>
      <c r="H178" s="14"/>
    </row>
    <row r="179" spans="1:8" x14ac:dyDescent="0.2">
      <c r="A179" s="14"/>
      <c r="B179" s="14"/>
      <c r="C179" s="14"/>
      <c r="D179" s="14"/>
      <c r="E179" s="14"/>
      <c r="F179" s="14"/>
      <c r="G179" s="14"/>
      <c r="H179" s="14"/>
    </row>
    <row r="180" spans="1:8" x14ac:dyDescent="0.2">
      <c r="A180" s="14"/>
      <c r="B180" s="14"/>
      <c r="C180" s="14"/>
      <c r="D180" s="14"/>
      <c r="E180" s="14"/>
      <c r="F180" s="14"/>
      <c r="G180" s="14"/>
      <c r="H180" s="14"/>
    </row>
    <row r="181" spans="1:8" x14ac:dyDescent="0.2">
      <c r="A181" s="14"/>
      <c r="B181" s="14"/>
      <c r="C181" s="14"/>
      <c r="D181" s="14"/>
      <c r="E181" s="14"/>
      <c r="F181" s="14"/>
      <c r="G181" s="14"/>
      <c r="H181" s="14"/>
    </row>
    <row r="182" spans="1:8" x14ac:dyDescent="0.2">
      <c r="A182" s="14"/>
      <c r="B182" s="14"/>
      <c r="C182" s="14"/>
      <c r="D182" s="14"/>
      <c r="E182" s="14"/>
      <c r="F182" s="14"/>
      <c r="G182" s="14"/>
      <c r="H182" s="14"/>
    </row>
    <row r="183" spans="1:8" x14ac:dyDescent="0.2">
      <c r="A183" s="14"/>
      <c r="B183" s="14"/>
      <c r="C183" s="14"/>
      <c r="D183" s="14"/>
      <c r="E183" s="14"/>
      <c r="F183" s="14"/>
      <c r="G183" s="14"/>
      <c r="H183" s="14"/>
    </row>
    <row r="184" spans="1:8" x14ac:dyDescent="0.2">
      <c r="A184" s="14"/>
      <c r="B184" s="14"/>
      <c r="C184" s="14"/>
      <c r="D184" s="14"/>
      <c r="E184" s="14"/>
      <c r="F184" s="14"/>
      <c r="G184" s="14"/>
      <c r="H184" s="14"/>
    </row>
    <row r="185" spans="1:8" x14ac:dyDescent="0.2">
      <c r="A185" s="14"/>
      <c r="B185" s="14"/>
      <c r="C185" s="14"/>
      <c r="D185" s="14"/>
      <c r="E185" s="14"/>
      <c r="F185" s="14"/>
      <c r="G185" s="14"/>
      <c r="H185" s="14"/>
    </row>
    <row r="186" spans="1:8" x14ac:dyDescent="0.2">
      <c r="A186" s="14"/>
      <c r="B186" s="14"/>
      <c r="C186" s="14"/>
      <c r="D186" s="14"/>
      <c r="E186" s="14"/>
      <c r="F186" s="14"/>
      <c r="G186" s="14"/>
      <c r="H186" s="14"/>
    </row>
    <row r="187" spans="1:8" x14ac:dyDescent="0.2">
      <c r="A187" s="14"/>
      <c r="B187" s="14"/>
      <c r="C187" s="14"/>
      <c r="D187" s="14"/>
      <c r="E187" s="14"/>
      <c r="F187" s="14"/>
      <c r="G187" s="14"/>
      <c r="H187" s="14"/>
    </row>
    <row r="188" spans="1:8" x14ac:dyDescent="0.2">
      <c r="A188" s="14"/>
      <c r="B188" s="14"/>
      <c r="C188" s="14"/>
      <c r="D188" s="14"/>
      <c r="E188" s="14"/>
      <c r="F188" s="14"/>
      <c r="G188" s="14"/>
      <c r="H188" s="14"/>
    </row>
    <row r="189" spans="1:8" x14ac:dyDescent="0.2">
      <c r="A189" s="14"/>
      <c r="B189" s="14"/>
      <c r="C189" s="14"/>
      <c r="D189" s="14"/>
      <c r="E189" s="14"/>
      <c r="F189" s="14"/>
      <c r="G189" s="14"/>
      <c r="H189" s="14"/>
    </row>
    <row r="190" spans="1:8" x14ac:dyDescent="0.2">
      <c r="A190" s="14"/>
      <c r="B190" s="14"/>
      <c r="C190" s="14"/>
      <c r="D190" s="14"/>
      <c r="E190" s="14"/>
      <c r="F190" s="14"/>
      <c r="G190" s="14"/>
      <c r="H190" s="14"/>
    </row>
    <row r="191" spans="1:8" x14ac:dyDescent="0.2">
      <c r="A191" s="14"/>
      <c r="B191" s="14"/>
      <c r="C191" s="14"/>
      <c r="D191" s="14"/>
      <c r="E191" s="14"/>
      <c r="F191" s="14"/>
      <c r="G191" s="14"/>
      <c r="H191" s="14"/>
    </row>
    <row r="192" spans="1:8" x14ac:dyDescent="0.2">
      <c r="A192" s="14"/>
      <c r="B192" s="14"/>
      <c r="C192" s="14"/>
      <c r="D192" s="14"/>
      <c r="E192" s="14"/>
      <c r="F192" s="14"/>
      <c r="G192" s="14"/>
      <c r="H192" s="14"/>
    </row>
    <row r="193" spans="1:8" x14ac:dyDescent="0.2">
      <c r="A193" s="14"/>
      <c r="B193" s="14"/>
      <c r="C193" s="14"/>
      <c r="D193" s="14"/>
      <c r="E193" s="14"/>
      <c r="F193" s="14"/>
      <c r="G193" s="14"/>
      <c r="H193" s="14"/>
    </row>
    <row r="194" spans="1:8" x14ac:dyDescent="0.2">
      <c r="A194" s="14"/>
      <c r="B194" s="14"/>
      <c r="C194" s="14"/>
      <c r="D194" s="14"/>
      <c r="E194" s="14"/>
      <c r="F194" s="14"/>
      <c r="G194" s="14"/>
      <c r="H194" s="14"/>
    </row>
    <row r="195" spans="1:8" x14ac:dyDescent="0.2">
      <c r="A195" s="14"/>
      <c r="B195" s="14"/>
      <c r="C195" s="14"/>
      <c r="D195" s="14"/>
      <c r="E195" s="14"/>
      <c r="F195" s="14"/>
      <c r="G195" s="14"/>
      <c r="H195" s="14"/>
    </row>
    <row r="196" spans="1:8" x14ac:dyDescent="0.2">
      <c r="A196" s="14"/>
      <c r="B196" s="14"/>
      <c r="C196" s="14"/>
      <c r="D196" s="14"/>
      <c r="E196" s="14"/>
      <c r="F196" s="14"/>
      <c r="G196" s="14"/>
      <c r="H196" s="14"/>
    </row>
    <row r="197" spans="1:8" x14ac:dyDescent="0.2">
      <c r="A197" s="14"/>
      <c r="B197" s="14"/>
      <c r="C197" s="14"/>
      <c r="D197" s="14"/>
      <c r="E197" s="14"/>
      <c r="F197" s="14"/>
      <c r="G197" s="14"/>
      <c r="H197" s="14"/>
    </row>
    <row r="198" spans="1:8" x14ac:dyDescent="0.2">
      <c r="A198" s="14"/>
      <c r="B198" s="14"/>
      <c r="C198" s="14"/>
      <c r="D198" s="14"/>
      <c r="E198" s="14"/>
      <c r="F198" s="14"/>
      <c r="G198" s="14"/>
      <c r="H198" s="14"/>
    </row>
    <row r="199" spans="1:8" x14ac:dyDescent="0.2">
      <c r="A199" s="14"/>
      <c r="B199" s="14"/>
      <c r="C199" s="14"/>
      <c r="D199" s="14"/>
      <c r="E199" s="14"/>
      <c r="F199" s="14"/>
      <c r="G199" s="14"/>
      <c r="H199" s="14"/>
    </row>
    <row r="200" spans="1:8" x14ac:dyDescent="0.2">
      <c r="A200" s="14"/>
      <c r="B200" s="14"/>
      <c r="C200" s="14"/>
      <c r="D200" s="14"/>
      <c r="E200" s="14"/>
      <c r="F200" s="14"/>
      <c r="G200" s="14"/>
      <c r="H200" s="14"/>
    </row>
    <row r="201" spans="1:8" x14ac:dyDescent="0.2">
      <c r="A201" s="14"/>
      <c r="B201" s="14"/>
      <c r="C201" s="14"/>
      <c r="D201" s="14"/>
      <c r="E201" s="14"/>
      <c r="F201" s="14"/>
      <c r="G201" s="14"/>
      <c r="H201" s="14"/>
    </row>
    <row r="202" spans="1:8" x14ac:dyDescent="0.2">
      <c r="A202" s="14"/>
      <c r="B202" s="14"/>
      <c r="C202" s="14"/>
      <c r="D202" s="14"/>
      <c r="E202" s="14"/>
      <c r="F202" s="14"/>
      <c r="G202" s="14"/>
      <c r="H202" s="14"/>
    </row>
    <row r="203" spans="1:8" x14ac:dyDescent="0.2">
      <c r="A203" s="14"/>
      <c r="B203" s="14"/>
      <c r="C203" s="14"/>
      <c r="D203" s="14"/>
      <c r="E203" s="14"/>
      <c r="F203" s="14"/>
      <c r="G203" s="14"/>
      <c r="H203" s="14"/>
    </row>
    <row r="204" spans="1:8" x14ac:dyDescent="0.2">
      <c r="A204" s="14"/>
      <c r="B204" s="14"/>
      <c r="C204" s="14"/>
      <c r="D204" s="14"/>
      <c r="E204" s="14"/>
      <c r="F204" s="14"/>
      <c r="G204" s="14"/>
      <c r="H204" s="14"/>
    </row>
    <row r="205" spans="1:8" x14ac:dyDescent="0.2">
      <c r="A205" s="14"/>
      <c r="B205" s="14"/>
      <c r="C205" s="14"/>
      <c r="D205" s="14"/>
      <c r="E205" s="14"/>
      <c r="F205" s="14"/>
      <c r="G205" s="14"/>
      <c r="H205" s="14"/>
    </row>
    <row r="206" spans="1:8" x14ac:dyDescent="0.2">
      <c r="A206" s="14"/>
      <c r="B206" s="14"/>
      <c r="C206" s="14"/>
      <c r="D206" s="14"/>
      <c r="E206" s="14"/>
      <c r="F206" s="14"/>
      <c r="G206" s="14"/>
      <c r="H206" s="14"/>
    </row>
    <row r="207" spans="1:8" x14ac:dyDescent="0.2">
      <c r="A207" s="14"/>
      <c r="B207" s="14"/>
      <c r="C207" s="14"/>
      <c r="D207" s="14"/>
      <c r="E207" s="14"/>
      <c r="F207" s="14"/>
      <c r="G207" s="14"/>
      <c r="H207" s="14"/>
    </row>
    <row r="208" spans="1:8" x14ac:dyDescent="0.2">
      <c r="A208" s="14"/>
      <c r="B208" s="14"/>
      <c r="C208" s="14"/>
      <c r="D208" s="14"/>
      <c r="E208" s="14"/>
      <c r="F208" s="14"/>
      <c r="G208" s="14"/>
      <c r="H208" s="14"/>
    </row>
    <row r="209" spans="1:8" x14ac:dyDescent="0.2">
      <c r="A209" s="14"/>
      <c r="B209" s="14"/>
      <c r="C209" s="14"/>
      <c r="D209" s="14"/>
      <c r="E209" s="14"/>
      <c r="F209" s="14"/>
      <c r="G209" s="14"/>
      <c r="H209" s="14"/>
    </row>
    <row r="210" spans="1:8" x14ac:dyDescent="0.2">
      <c r="A210" s="14"/>
      <c r="B210" s="14"/>
      <c r="C210" s="14"/>
      <c r="D210" s="14"/>
      <c r="E210" s="14"/>
      <c r="F210" s="14"/>
      <c r="G210" s="14"/>
      <c r="H210" s="14"/>
    </row>
    <row r="211" spans="1:8" x14ac:dyDescent="0.2">
      <c r="A211" s="14"/>
      <c r="B211" s="14"/>
      <c r="C211" s="14"/>
      <c r="D211" s="14"/>
      <c r="E211" s="14"/>
      <c r="F211" s="14"/>
      <c r="G211" s="14"/>
      <c r="H211" s="14"/>
    </row>
    <row r="212" spans="1:8" x14ac:dyDescent="0.2">
      <c r="A212" s="14"/>
      <c r="B212" s="14"/>
      <c r="C212" s="14"/>
      <c r="D212" s="14"/>
      <c r="E212" s="14"/>
      <c r="F212" s="14"/>
      <c r="G212" s="14"/>
      <c r="H212" s="14"/>
    </row>
    <row r="213" spans="1:8" x14ac:dyDescent="0.2">
      <c r="A213" s="14"/>
      <c r="B213" s="14"/>
      <c r="C213" s="14"/>
      <c r="D213" s="14"/>
      <c r="E213" s="14"/>
      <c r="F213" s="14"/>
      <c r="G213" s="14"/>
      <c r="H213" s="14"/>
    </row>
    <row r="214" spans="1:8" x14ac:dyDescent="0.2">
      <c r="A214" s="14"/>
      <c r="B214" s="14"/>
      <c r="C214" s="14"/>
      <c r="D214" s="14"/>
      <c r="E214" s="14"/>
      <c r="F214" s="14"/>
      <c r="G214" s="14"/>
      <c r="H214" s="14"/>
    </row>
    <row r="215" spans="1:8" x14ac:dyDescent="0.2">
      <c r="A215" s="14"/>
      <c r="B215" s="14"/>
      <c r="C215" s="14"/>
      <c r="D215" s="14"/>
      <c r="E215" s="14"/>
      <c r="F215" s="14"/>
      <c r="G215" s="14"/>
      <c r="H215" s="14"/>
    </row>
    <row r="216" spans="1:8" x14ac:dyDescent="0.2">
      <c r="A216" s="14"/>
      <c r="B216" s="14"/>
      <c r="C216" s="14"/>
      <c r="D216" s="14"/>
      <c r="E216" s="14"/>
      <c r="F216" s="14"/>
      <c r="G216" s="14"/>
      <c r="H216" s="14"/>
    </row>
    <row r="217" spans="1:8" x14ac:dyDescent="0.2">
      <c r="A217" s="14"/>
      <c r="B217" s="14"/>
      <c r="C217" s="14"/>
      <c r="D217" s="14"/>
      <c r="E217" s="14"/>
      <c r="F217" s="14"/>
      <c r="G217" s="14"/>
      <c r="H217" s="14"/>
    </row>
    <row r="218" spans="1:8" x14ac:dyDescent="0.2">
      <c r="A218" s="14"/>
      <c r="B218" s="14"/>
      <c r="C218" s="14"/>
      <c r="D218" s="14"/>
      <c r="E218" s="14"/>
      <c r="F218" s="14"/>
      <c r="G218" s="14"/>
      <c r="H218" s="14"/>
    </row>
    <row r="219" spans="1:8" x14ac:dyDescent="0.2">
      <c r="A219" s="14"/>
      <c r="B219" s="14"/>
      <c r="C219" s="14"/>
      <c r="D219" s="14"/>
      <c r="E219" s="14"/>
      <c r="F219" s="14"/>
      <c r="G219" s="14"/>
      <c r="H219" s="14"/>
    </row>
    <row r="220" spans="1:8" x14ac:dyDescent="0.2">
      <c r="A220" s="14"/>
      <c r="B220" s="14"/>
      <c r="C220" s="14"/>
      <c r="D220" s="14"/>
      <c r="E220" s="14"/>
      <c r="F220" s="14"/>
      <c r="G220" s="14"/>
      <c r="H220" s="14"/>
    </row>
    <row r="221" spans="1:8" x14ac:dyDescent="0.2">
      <c r="A221" s="14"/>
      <c r="B221" s="14"/>
      <c r="C221" s="14"/>
      <c r="D221" s="14"/>
      <c r="E221" s="14"/>
      <c r="F221" s="14"/>
      <c r="G221" s="14"/>
      <c r="H221" s="14"/>
    </row>
    <row r="222" spans="1:8" x14ac:dyDescent="0.2">
      <c r="A222" s="14"/>
      <c r="B222" s="14"/>
      <c r="C222" s="14"/>
      <c r="D222" s="14"/>
      <c r="E222" s="14"/>
      <c r="F222" s="14"/>
      <c r="G222" s="14"/>
      <c r="H222" s="14"/>
    </row>
    <row r="223" spans="1:8" x14ac:dyDescent="0.2">
      <c r="A223" s="14"/>
      <c r="B223" s="14"/>
      <c r="C223" s="14"/>
      <c r="D223" s="14"/>
      <c r="E223" s="14"/>
      <c r="F223" s="14"/>
      <c r="G223" s="14"/>
      <c r="H223" s="14"/>
    </row>
    <row r="224" spans="1:8" x14ac:dyDescent="0.2">
      <c r="A224" s="14"/>
      <c r="B224" s="14"/>
      <c r="C224" s="14"/>
      <c r="D224" s="14"/>
      <c r="E224" s="14"/>
      <c r="F224" s="14"/>
      <c r="G224" s="14"/>
      <c r="H224" s="14"/>
    </row>
    <row r="225" spans="1:8" x14ac:dyDescent="0.2">
      <c r="A225" s="14"/>
      <c r="B225" s="14"/>
      <c r="C225" s="14"/>
      <c r="D225" s="14"/>
      <c r="E225" s="14"/>
      <c r="F225" s="14"/>
      <c r="G225" s="14"/>
      <c r="H225" s="14"/>
    </row>
    <row r="226" spans="1:8" x14ac:dyDescent="0.2">
      <c r="A226" s="14"/>
      <c r="B226" s="14"/>
      <c r="C226" s="14"/>
      <c r="D226" s="14"/>
      <c r="E226" s="14"/>
      <c r="F226" s="14"/>
      <c r="G226" s="14"/>
      <c r="H226" s="14"/>
    </row>
    <row r="227" spans="1:8" x14ac:dyDescent="0.2">
      <c r="A227" s="14"/>
      <c r="B227" s="14"/>
      <c r="C227" s="14"/>
      <c r="D227" s="14"/>
      <c r="E227" s="14"/>
      <c r="F227" s="14"/>
      <c r="G227" s="14"/>
      <c r="H227" s="14"/>
    </row>
    <row r="228" spans="1:8" x14ac:dyDescent="0.2">
      <c r="A228" s="14"/>
      <c r="B228" s="14"/>
      <c r="C228" s="14"/>
      <c r="D228" s="14"/>
      <c r="E228" s="14"/>
      <c r="F228" s="14"/>
      <c r="G228" s="14"/>
      <c r="H228" s="14"/>
    </row>
    <row r="229" spans="1:8" x14ac:dyDescent="0.2">
      <c r="A229" s="14"/>
      <c r="B229" s="14"/>
      <c r="C229" s="14"/>
      <c r="D229" s="14"/>
      <c r="E229" s="14"/>
      <c r="F229" s="14"/>
      <c r="G229" s="14"/>
      <c r="H229" s="14"/>
    </row>
    <row r="230" spans="1:8" x14ac:dyDescent="0.2">
      <c r="A230" s="14"/>
      <c r="B230" s="14"/>
      <c r="C230" s="14"/>
      <c r="D230" s="14"/>
      <c r="E230" s="14"/>
      <c r="F230" s="14"/>
      <c r="G230" s="14"/>
      <c r="H230" s="14"/>
    </row>
    <row r="231" spans="1:8" x14ac:dyDescent="0.2">
      <c r="A231" s="14"/>
      <c r="B231" s="14"/>
      <c r="C231" s="14"/>
      <c r="D231" s="14"/>
      <c r="E231" s="14"/>
      <c r="F231" s="14"/>
      <c r="G231" s="14"/>
      <c r="H231" s="14"/>
    </row>
    <row r="232" spans="1:8" x14ac:dyDescent="0.2">
      <c r="A232" s="14"/>
      <c r="B232" s="14"/>
      <c r="C232" s="14"/>
      <c r="D232" s="14"/>
      <c r="E232" s="14"/>
      <c r="F232" s="14"/>
      <c r="G232" s="14"/>
      <c r="H232" s="14"/>
    </row>
    <row r="233" spans="1:8" x14ac:dyDescent="0.2">
      <c r="A233" s="14"/>
      <c r="B233" s="14"/>
      <c r="C233" s="14"/>
      <c r="D233" s="14"/>
      <c r="E233" s="14"/>
      <c r="F233" s="14"/>
      <c r="G233" s="14"/>
      <c r="H233" s="14"/>
    </row>
    <row r="234" spans="1:8" x14ac:dyDescent="0.2">
      <c r="A234" s="14"/>
      <c r="B234" s="14"/>
      <c r="C234" s="14"/>
      <c r="D234" s="14"/>
      <c r="E234" s="14"/>
      <c r="F234" s="14"/>
      <c r="G234" s="14"/>
      <c r="H234" s="14"/>
    </row>
    <row r="235" spans="1:8" x14ac:dyDescent="0.2">
      <c r="A235" s="14"/>
      <c r="B235" s="14"/>
      <c r="C235" s="14"/>
      <c r="D235" s="14"/>
      <c r="E235" s="14"/>
      <c r="F235" s="14"/>
      <c r="G235" s="14"/>
      <c r="H235" s="14"/>
    </row>
    <row r="236" spans="1:8" x14ac:dyDescent="0.2">
      <c r="A236" s="14"/>
      <c r="B236" s="14"/>
      <c r="C236" s="14"/>
      <c r="D236" s="14"/>
      <c r="E236" s="14"/>
      <c r="F236" s="14"/>
      <c r="G236" s="14"/>
      <c r="H236" s="14"/>
    </row>
    <row r="237" spans="1:8" x14ac:dyDescent="0.2">
      <c r="A237" s="14"/>
      <c r="B237" s="14"/>
      <c r="C237" s="14"/>
      <c r="D237" s="14"/>
      <c r="E237" s="14"/>
      <c r="F237" s="14"/>
      <c r="G237" s="14"/>
      <c r="H237" s="14"/>
    </row>
    <row r="238" spans="1:8" x14ac:dyDescent="0.2">
      <c r="A238" s="14"/>
      <c r="B238" s="14"/>
      <c r="C238" s="14"/>
      <c r="D238" s="14"/>
      <c r="E238" s="14"/>
      <c r="F238" s="14"/>
      <c r="G238" s="14"/>
      <c r="H238" s="14"/>
    </row>
    <row r="239" spans="1:8" x14ac:dyDescent="0.2">
      <c r="A239" s="14"/>
      <c r="B239" s="14"/>
      <c r="C239" s="14"/>
      <c r="D239" s="14"/>
      <c r="E239" s="14"/>
      <c r="F239" s="14"/>
      <c r="G239" s="14"/>
      <c r="H239" s="14"/>
    </row>
    <row r="240" spans="1:8" x14ac:dyDescent="0.2">
      <c r="A240" s="14"/>
      <c r="B240" s="14"/>
      <c r="C240" s="14"/>
      <c r="D240" s="14"/>
      <c r="E240" s="14"/>
      <c r="F240" s="14"/>
      <c r="G240" s="14"/>
      <c r="H240" s="14"/>
    </row>
    <row r="241" spans="1:8" x14ac:dyDescent="0.2">
      <c r="A241" s="14"/>
      <c r="B241" s="14"/>
      <c r="C241" s="14"/>
      <c r="D241" s="14"/>
      <c r="E241" s="14"/>
      <c r="F241" s="14"/>
      <c r="G241" s="14"/>
      <c r="H241" s="14"/>
    </row>
    <row r="242" spans="1:8" x14ac:dyDescent="0.2">
      <c r="A242" s="14"/>
      <c r="B242" s="14"/>
      <c r="C242" s="14"/>
      <c r="D242" s="14"/>
      <c r="E242" s="14"/>
      <c r="F242" s="14"/>
      <c r="G242" s="14"/>
      <c r="H242" s="14"/>
    </row>
    <row r="243" spans="1:8" x14ac:dyDescent="0.2">
      <c r="A243" s="14"/>
      <c r="B243" s="14"/>
      <c r="C243" s="14"/>
      <c r="D243" s="14"/>
      <c r="E243" s="14"/>
      <c r="F243" s="14"/>
      <c r="G243" s="14"/>
      <c r="H243" s="14"/>
    </row>
    <row r="244" spans="1:8" x14ac:dyDescent="0.2">
      <c r="A244" s="14"/>
      <c r="B244" s="14"/>
      <c r="C244" s="14"/>
      <c r="D244" s="14"/>
      <c r="E244" s="14"/>
      <c r="F244" s="14"/>
      <c r="G244" s="14"/>
      <c r="H244" s="14"/>
    </row>
    <row r="245" spans="1:8" x14ac:dyDescent="0.2">
      <c r="A245" s="14"/>
      <c r="B245" s="14"/>
      <c r="C245" s="14"/>
      <c r="D245" s="14"/>
      <c r="E245" s="14"/>
      <c r="F245" s="14"/>
      <c r="G245" s="14"/>
      <c r="H245" s="14"/>
    </row>
    <row r="246" spans="1:8" x14ac:dyDescent="0.2">
      <c r="A246" s="14"/>
      <c r="B246" s="14"/>
      <c r="C246" s="14"/>
      <c r="D246" s="14"/>
      <c r="E246" s="14"/>
      <c r="F246" s="14"/>
      <c r="G246" s="14"/>
      <c r="H246" s="14"/>
    </row>
    <row r="247" spans="1:8" x14ac:dyDescent="0.2">
      <c r="A247" s="14"/>
      <c r="B247" s="14"/>
      <c r="C247" s="14"/>
      <c r="D247" s="14"/>
      <c r="E247" s="14"/>
      <c r="F247" s="14"/>
      <c r="G247" s="14"/>
      <c r="H247" s="14"/>
    </row>
    <row r="248" spans="1:8" x14ac:dyDescent="0.2">
      <c r="A248" s="14"/>
      <c r="B248" s="14"/>
      <c r="C248" s="14"/>
      <c r="D248" s="14"/>
      <c r="E248" s="14"/>
      <c r="F248" s="14"/>
      <c r="G248" s="14"/>
      <c r="H248" s="14"/>
    </row>
    <row r="249" spans="1:8" x14ac:dyDescent="0.2">
      <c r="A249" s="14"/>
      <c r="B249" s="14"/>
      <c r="C249" s="14"/>
      <c r="D249" s="14"/>
      <c r="E249" s="14"/>
      <c r="F249" s="14"/>
      <c r="G249" s="14"/>
      <c r="H249" s="14"/>
    </row>
    <row r="250" spans="1:8" x14ac:dyDescent="0.2">
      <c r="A250" s="14"/>
      <c r="B250" s="14"/>
      <c r="C250" s="14"/>
      <c r="D250" s="14"/>
      <c r="E250" s="14"/>
      <c r="F250" s="14"/>
      <c r="G250" s="14"/>
      <c r="H250" s="14"/>
    </row>
    <row r="251" spans="1:8" x14ac:dyDescent="0.2">
      <c r="A251" s="14"/>
      <c r="B251" s="14"/>
      <c r="C251" s="14"/>
      <c r="D251" s="14"/>
      <c r="E251" s="14"/>
      <c r="F251" s="14"/>
      <c r="G251" s="14"/>
      <c r="H251" s="14"/>
    </row>
    <row r="252" spans="1:8" x14ac:dyDescent="0.2">
      <c r="A252" s="14"/>
      <c r="B252" s="14"/>
      <c r="C252" s="14"/>
      <c r="D252" s="14"/>
      <c r="E252" s="14"/>
      <c r="F252" s="14"/>
      <c r="G252" s="14"/>
      <c r="H252" s="14"/>
    </row>
    <row r="253" spans="1:8" x14ac:dyDescent="0.2">
      <c r="A253" s="14"/>
      <c r="B253" s="14"/>
      <c r="C253" s="14"/>
      <c r="D253" s="14"/>
      <c r="E253" s="14"/>
      <c r="F253" s="14"/>
      <c r="G253" s="14"/>
      <c r="H253" s="14"/>
    </row>
    <row r="254" spans="1:8" x14ac:dyDescent="0.2">
      <c r="A254" s="14"/>
      <c r="B254" s="14"/>
      <c r="C254" s="14"/>
      <c r="D254" s="14"/>
      <c r="E254" s="14"/>
      <c r="F254" s="14"/>
      <c r="G254" s="14"/>
      <c r="H254" s="14"/>
    </row>
    <row r="255" spans="1:8" x14ac:dyDescent="0.2">
      <c r="A255" s="14"/>
      <c r="B255" s="14"/>
      <c r="C255" s="14"/>
      <c r="D255" s="14"/>
      <c r="E255" s="14"/>
      <c r="F255" s="14"/>
      <c r="G255" s="14"/>
      <c r="H255" s="14"/>
    </row>
    <row r="256" spans="1:8" x14ac:dyDescent="0.2">
      <c r="A256" s="14"/>
      <c r="B256" s="14"/>
      <c r="C256" s="14"/>
      <c r="D256" s="14"/>
      <c r="E256" s="14"/>
      <c r="F256" s="14"/>
      <c r="G256" s="14"/>
      <c r="H256" s="14"/>
    </row>
    <row r="257" spans="1:8" x14ac:dyDescent="0.2">
      <c r="A257" s="14"/>
      <c r="B257" s="14"/>
      <c r="C257" s="14"/>
      <c r="D257" s="14"/>
      <c r="E257" s="14"/>
      <c r="F257" s="14"/>
      <c r="G257" s="14"/>
      <c r="H257" s="14"/>
    </row>
    <row r="258" spans="1:8" x14ac:dyDescent="0.2">
      <c r="A258" s="14"/>
      <c r="B258" s="14"/>
      <c r="C258" s="14"/>
      <c r="D258" s="14"/>
      <c r="E258" s="14"/>
      <c r="F258" s="14"/>
      <c r="G258" s="14"/>
      <c r="H258" s="14"/>
    </row>
    <row r="259" spans="1:8" x14ac:dyDescent="0.2">
      <c r="A259" s="14"/>
      <c r="B259" s="14"/>
      <c r="C259" s="14"/>
      <c r="D259" s="14"/>
      <c r="E259" s="14"/>
      <c r="F259" s="14"/>
      <c r="G259" s="14"/>
      <c r="H259" s="14"/>
    </row>
    <row r="260" spans="1:8" x14ac:dyDescent="0.2">
      <c r="A260" s="14"/>
      <c r="B260" s="14"/>
      <c r="C260" s="14"/>
      <c r="D260" s="14"/>
      <c r="E260" s="14"/>
      <c r="F260" s="14"/>
      <c r="G260" s="14"/>
      <c r="H260" s="14"/>
    </row>
    <row r="261" spans="1:8" x14ac:dyDescent="0.2">
      <c r="A261" s="14"/>
      <c r="B261" s="14"/>
      <c r="C261" s="14"/>
      <c r="D261" s="14"/>
      <c r="E261" s="14"/>
      <c r="F261" s="14"/>
      <c r="G261" s="14"/>
      <c r="H261" s="14"/>
    </row>
    <row r="262" spans="1:8" x14ac:dyDescent="0.2">
      <c r="A262" s="14"/>
      <c r="B262" s="14"/>
      <c r="C262" s="14"/>
      <c r="D262" s="14"/>
      <c r="E262" s="14"/>
      <c r="F262" s="14"/>
      <c r="G262" s="14"/>
      <c r="H262" s="14"/>
    </row>
    <row r="263" spans="1:8" x14ac:dyDescent="0.2">
      <c r="A263" s="14"/>
      <c r="B263" s="14"/>
      <c r="C263" s="14"/>
      <c r="D263" s="14"/>
      <c r="E263" s="14"/>
      <c r="F263" s="14"/>
      <c r="G263" s="14"/>
      <c r="H263" s="14"/>
    </row>
    <row r="264" spans="1:8" x14ac:dyDescent="0.2">
      <c r="A264" s="14"/>
      <c r="B264" s="14"/>
      <c r="C264" s="14"/>
      <c r="D264" s="14"/>
      <c r="E264" s="14"/>
      <c r="F264" s="14"/>
      <c r="G264" s="14"/>
      <c r="H264" s="14"/>
    </row>
    <row r="265" spans="1:8" x14ac:dyDescent="0.2">
      <c r="A265" s="14"/>
      <c r="B265" s="14"/>
      <c r="C265" s="14"/>
      <c r="D265" s="14"/>
      <c r="E265" s="14"/>
      <c r="F265" s="14"/>
      <c r="G265" s="14"/>
      <c r="H265" s="14"/>
    </row>
    <row r="266" spans="1:8" x14ac:dyDescent="0.2">
      <c r="A266" s="14"/>
      <c r="B266" s="14"/>
      <c r="C266" s="14"/>
      <c r="D266" s="14"/>
      <c r="E266" s="14"/>
      <c r="F266" s="14"/>
      <c r="G266" s="14"/>
      <c r="H266" s="14"/>
    </row>
    <row r="267" spans="1:8" x14ac:dyDescent="0.2">
      <c r="A267" s="14"/>
      <c r="B267" s="14"/>
      <c r="C267" s="14"/>
      <c r="D267" s="14"/>
      <c r="E267" s="14"/>
      <c r="F267" s="14"/>
      <c r="G267" s="14"/>
      <c r="H267" s="14"/>
    </row>
    <row r="268" spans="1:8" x14ac:dyDescent="0.2">
      <c r="A268" s="14"/>
      <c r="B268" s="14"/>
      <c r="C268" s="14"/>
      <c r="D268" s="14"/>
      <c r="E268" s="14"/>
      <c r="F268" s="14"/>
      <c r="G268" s="14"/>
      <c r="H268" s="14"/>
    </row>
    <row r="269" spans="1:8" x14ac:dyDescent="0.2">
      <c r="A269" s="14"/>
      <c r="B269" s="14"/>
      <c r="C269" s="14"/>
      <c r="D269" s="14"/>
      <c r="E269" s="14"/>
      <c r="F269" s="14"/>
      <c r="G269" s="14"/>
      <c r="H269" s="14"/>
    </row>
    <row r="270" spans="1:8" x14ac:dyDescent="0.2">
      <c r="A270" s="14"/>
      <c r="B270" s="14"/>
      <c r="C270" s="14"/>
      <c r="D270" s="14"/>
      <c r="E270" s="14"/>
      <c r="F270" s="14"/>
      <c r="G270" s="14"/>
      <c r="H270" s="14"/>
    </row>
    <row r="271" spans="1:8" x14ac:dyDescent="0.2">
      <c r="A271" s="14"/>
      <c r="B271" s="14"/>
      <c r="C271" s="14"/>
      <c r="D271" s="14"/>
      <c r="E271" s="14"/>
      <c r="F271" s="14"/>
      <c r="G271" s="14"/>
      <c r="H271" s="14"/>
    </row>
    <row r="272" spans="1:8" x14ac:dyDescent="0.2">
      <c r="A272" s="14"/>
      <c r="B272" s="14"/>
      <c r="C272" s="14"/>
      <c r="D272" s="14"/>
      <c r="E272" s="14"/>
      <c r="F272" s="14"/>
      <c r="G272" s="14"/>
      <c r="H272" s="14"/>
    </row>
    <row r="273" spans="1:8" x14ac:dyDescent="0.2">
      <c r="A273" s="14"/>
      <c r="B273" s="14"/>
      <c r="C273" s="14"/>
      <c r="D273" s="14"/>
      <c r="E273" s="14"/>
      <c r="F273" s="14"/>
      <c r="G273" s="14"/>
      <c r="H273" s="14"/>
    </row>
    <row r="274" spans="1:8" x14ac:dyDescent="0.2">
      <c r="A274" s="14"/>
      <c r="B274" s="14"/>
      <c r="C274" s="14"/>
      <c r="D274" s="14"/>
      <c r="E274" s="14"/>
      <c r="F274" s="14"/>
      <c r="G274" s="14"/>
      <c r="H274" s="14"/>
    </row>
    <row r="275" spans="1:8" x14ac:dyDescent="0.2">
      <c r="A275" s="14"/>
      <c r="B275" s="14"/>
      <c r="C275" s="14"/>
      <c r="D275" s="14"/>
      <c r="E275" s="14"/>
      <c r="F275" s="14"/>
      <c r="G275" s="14"/>
      <c r="H275" s="14"/>
    </row>
    <row r="276" spans="1:8" x14ac:dyDescent="0.2">
      <c r="A276" s="14"/>
      <c r="B276" s="14"/>
      <c r="C276" s="14"/>
      <c r="D276" s="14"/>
      <c r="E276" s="14"/>
      <c r="F276" s="14"/>
      <c r="G276" s="14"/>
      <c r="H276" s="14"/>
    </row>
    <row r="277" spans="1:8" x14ac:dyDescent="0.2">
      <c r="A277" s="14"/>
      <c r="B277" s="14"/>
      <c r="C277" s="14"/>
      <c r="D277" s="14"/>
      <c r="E277" s="14"/>
      <c r="F277" s="14"/>
      <c r="G277" s="14"/>
      <c r="H277" s="14"/>
    </row>
    <row r="278" spans="1:8" x14ac:dyDescent="0.2">
      <c r="A278" s="14"/>
      <c r="B278" s="14"/>
      <c r="C278" s="14"/>
      <c r="D278" s="14"/>
      <c r="E278" s="14"/>
      <c r="F278" s="14"/>
      <c r="G278" s="14"/>
      <c r="H278" s="14"/>
    </row>
    <row r="279" spans="1:8" x14ac:dyDescent="0.2">
      <c r="A279" s="14"/>
      <c r="B279" s="14"/>
      <c r="C279" s="14"/>
      <c r="D279" s="14"/>
      <c r="E279" s="14"/>
      <c r="F279" s="14"/>
      <c r="G279" s="14"/>
      <c r="H279" s="14"/>
    </row>
    <row r="280" spans="1:8" x14ac:dyDescent="0.2">
      <c r="A280" s="14"/>
      <c r="B280" s="14"/>
      <c r="C280" s="14"/>
      <c r="D280" s="14"/>
      <c r="E280" s="14"/>
      <c r="F280" s="14"/>
      <c r="G280" s="14"/>
      <c r="H280" s="14"/>
    </row>
    <row r="281" spans="1:8" x14ac:dyDescent="0.2">
      <c r="A281" s="14"/>
      <c r="B281" s="14"/>
      <c r="C281" s="14"/>
      <c r="D281" s="14"/>
      <c r="E281" s="14"/>
      <c r="F281" s="14"/>
      <c r="G281" s="14"/>
      <c r="H281" s="14"/>
    </row>
    <row r="282" spans="1:8" x14ac:dyDescent="0.2">
      <c r="A282" s="14"/>
      <c r="B282" s="14"/>
      <c r="C282" s="14"/>
      <c r="D282" s="14"/>
      <c r="E282" s="14"/>
      <c r="F282" s="14"/>
      <c r="G282" s="14"/>
      <c r="H282" s="14"/>
    </row>
    <row r="283" spans="1:8" x14ac:dyDescent="0.2">
      <c r="A283" s="14"/>
      <c r="B283" s="14"/>
      <c r="C283" s="14"/>
      <c r="D283" s="14"/>
      <c r="E283" s="14"/>
      <c r="F283" s="14"/>
      <c r="G283" s="14"/>
      <c r="H283" s="14"/>
    </row>
    <row r="284" spans="1:8" x14ac:dyDescent="0.2">
      <c r="A284" s="14"/>
      <c r="B284" s="14"/>
      <c r="C284" s="14"/>
      <c r="D284" s="14"/>
      <c r="E284" s="14"/>
      <c r="F284" s="14"/>
      <c r="G284" s="14"/>
      <c r="H284" s="14"/>
    </row>
    <row r="285" spans="1:8" x14ac:dyDescent="0.2">
      <c r="A285" s="14"/>
      <c r="B285" s="14"/>
      <c r="C285" s="14"/>
      <c r="D285" s="14"/>
      <c r="E285" s="14"/>
      <c r="F285" s="14"/>
      <c r="G285" s="14"/>
      <c r="H285" s="14"/>
    </row>
    <row r="286" spans="1:8" x14ac:dyDescent="0.2">
      <c r="A286" s="14"/>
      <c r="B286" s="14"/>
      <c r="C286" s="14"/>
      <c r="D286" s="14"/>
      <c r="E286" s="14"/>
      <c r="F286" s="14"/>
      <c r="G286" s="14"/>
      <c r="H286" s="14"/>
    </row>
    <row r="287" spans="1:8" x14ac:dyDescent="0.2">
      <c r="A287" s="14"/>
      <c r="B287" s="14"/>
      <c r="C287" s="14"/>
      <c r="D287" s="14"/>
      <c r="E287" s="14"/>
      <c r="F287" s="14"/>
      <c r="G287" s="14"/>
      <c r="H287" s="14"/>
    </row>
    <row r="288" spans="1:8" x14ac:dyDescent="0.2">
      <c r="A288" s="14"/>
      <c r="B288" s="14"/>
      <c r="C288" s="14"/>
      <c r="D288" s="14"/>
      <c r="E288" s="14"/>
      <c r="F288" s="14"/>
      <c r="G288" s="14"/>
      <c r="H288" s="14"/>
    </row>
    <row r="289" spans="1:8" x14ac:dyDescent="0.2">
      <c r="A289" s="14"/>
      <c r="B289" s="14"/>
      <c r="C289" s="14"/>
      <c r="D289" s="14"/>
      <c r="E289" s="14"/>
      <c r="F289" s="14"/>
      <c r="G289" s="14"/>
      <c r="H289" s="14"/>
    </row>
    <row r="290" spans="1:8" x14ac:dyDescent="0.2">
      <c r="A290" s="14"/>
      <c r="B290" s="14"/>
      <c r="C290" s="14"/>
      <c r="D290" s="14"/>
      <c r="E290" s="14"/>
      <c r="F290" s="14"/>
      <c r="G290" s="14"/>
      <c r="H290" s="14"/>
    </row>
    <row r="291" spans="1:8" x14ac:dyDescent="0.2">
      <c r="A291" s="14"/>
      <c r="B291" s="14"/>
      <c r="C291" s="14"/>
      <c r="D291" s="14"/>
      <c r="E291" s="14"/>
      <c r="F291" s="14"/>
      <c r="G291" s="14"/>
      <c r="H291" s="14"/>
    </row>
    <row r="292" spans="1:8" x14ac:dyDescent="0.2">
      <c r="A292" s="14"/>
      <c r="B292" s="14"/>
      <c r="C292" s="14"/>
      <c r="D292" s="14"/>
      <c r="E292" s="14"/>
      <c r="F292" s="14"/>
      <c r="G292" s="14"/>
      <c r="H292" s="14"/>
    </row>
    <row r="293" spans="1:8" x14ac:dyDescent="0.2">
      <c r="A293" s="14"/>
      <c r="B293" s="14"/>
      <c r="C293" s="14"/>
      <c r="D293" s="14"/>
      <c r="E293" s="14"/>
      <c r="F293" s="14"/>
      <c r="G293" s="14"/>
      <c r="H293" s="14"/>
    </row>
    <row r="294" spans="1:8" x14ac:dyDescent="0.2">
      <c r="A294" s="14"/>
      <c r="B294" s="14"/>
      <c r="C294" s="14"/>
      <c r="D294" s="14"/>
      <c r="E294" s="14"/>
      <c r="F294" s="14"/>
      <c r="G294" s="14"/>
      <c r="H294" s="14"/>
    </row>
    <row r="295" spans="1:8" x14ac:dyDescent="0.2">
      <c r="A295" s="14"/>
      <c r="B295" s="14"/>
      <c r="C295" s="14"/>
      <c r="D295" s="14"/>
      <c r="E295" s="14"/>
      <c r="F295" s="14"/>
      <c r="G295" s="14"/>
      <c r="H295" s="14"/>
    </row>
    <row r="296" spans="1:8" x14ac:dyDescent="0.2">
      <c r="A296" s="14"/>
      <c r="B296" s="14"/>
      <c r="C296" s="14"/>
      <c r="D296" s="14"/>
      <c r="E296" s="14"/>
      <c r="F296" s="14"/>
      <c r="G296" s="14"/>
      <c r="H296" s="14"/>
    </row>
    <row r="297" spans="1:8" x14ac:dyDescent="0.2">
      <c r="A297" s="14"/>
      <c r="B297" s="14"/>
      <c r="C297" s="14"/>
      <c r="D297" s="14"/>
      <c r="E297" s="14"/>
      <c r="F297" s="14"/>
      <c r="G297" s="14"/>
      <c r="H297" s="14"/>
    </row>
    <row r="298" spans="1:8" x14ac:dyDescent="0.2">
      <c r="A298" s="14"/>
      <c r="B298" s="14"/>
      <c r="C298" s="14"/>
      <c r="D298" s="14"/>
      <c r="E298" s="14"/>
      <c r="F298" s="14"/>
      <c r="G298" s="14"/>
      <c r="H298" s="14"/>
    </row>
    <row r="299" spans="1:8" x14ac:dyDescent="0.2">
      <c r="A299" s="14"/>
      <c r="B299" s="14"/>
      <c r="C299" s="14"/>
      <c r="D299" s="14"/>
      <c r="E299" s="14"/>
      <c r="F299" s="14"/>
      <c r="G299" s="14"/>
      <c r="H299" s="14"/>
    </row>
    <row r="300" spans="1:8" x14ac:dyDescent="0.2">
      <c r="A300" s="14"/>
      <c r="B300" s="14"/>
      <c r="C300" s="14"/>
      <c r="D300" s="14"/>
      <c r="E300" s="14"/>
      <c r="F300" s="14"/>
      <c r="G300" s="14"/>
      <c r="H300" s="14"/>
    </row>
    <row r="301" spans="1:8" x14ac:dyDescent="0.2">
      <c r="A301" s="14"/>
      <c r="B301" s="14"/>
      <c r="C301" s="14"/>
      <c r="D301" s="14"/>
      <c r="E301" s="14"/>
      <c r="F301" s="14"/>
      <c r="G301" s="14"/>
      <c r="H301" s="14"/>
    </row>
    <row r="302" spans="1:8" x14ac:dyDescent="0.2">
      <c r="A302" s="14"/>
      <c r="B302" s="14"/>
      <c r="C302" s="14"/>
      <c r="D302" s="14"/>
      <c r="E302" s="14"/>
      <c r="F302" s="14"/>
      <c r="G302" s="14"/>
      <c r="H302" s="14"/>
    </row>
    <row r="303" spans="1:8" x14ac:dyDescent="0.2">
      <c r="A303" s="14"/>
      <c r="B303" s="14"/>
      <c r="C303" s="14"/>
      <c r="D303" s="14"/>
      <c r="E303" s="14"/>
      <c r="F303" s="14"/>
      <c r="G303" s="14"/>
      <c r="H303" s="14"/>
    </row>
    <row r="304" spans="1:8" x14ac:dyDescent="0.2">
      <c r="A304" s="14"/>
      <c r="B304" s="14"/>
      <c r="C304" s="14"/>
      <c r="D304" s="14"/>
      <c r="E304" s="14"/>
      <c r="F304" s="14"/>
      <c r="G304" s="14"/>
      <c r="H304" s="14"/>
    </row>
    <row r="305" spans="1:8" x14ac:dyDescent="0.2">
      <c r="A305" s="14"/>
      <c r="B305" s="14"/>
      <c r="C305" s="14"/>
      <c r="D305" s="14"/>
      <c r="E305" s="14"/>
      <c r="F305" s="14"/>
      <c r="G305" s="14"/>
      <c r="H305" s="14"/>
    </row>
    <row r="306" spans="1:8" x14ac:dyDescent="0.2">
      <c r="A306" s="14"/>
      <c r="B306" s="14"/>
      <c r="C306" s="14"/>
      <c r="D306" s="14"/>
      <c r="E306" s="14"/>
      <c r="F306" s="14"/>
      <c r="G306" s="14"/>
      <c r="H306" s="14"/>
    </row>
    <row r="307" spans="1:8" x14ac:dyDescent="0.2">
      <c r="A307" s="14"/>
      <c r="B307" s="14"/>
      <c r="C307" s="14"/>
      <c r="D307" s="14"/>
      <c r="E307" s="14"/>
      <c r="F307" s="14"/>
      <c r="G307" s="14"/>
      <c r="H307" s="14"/>
    </row>
    <row r="308" spans="1:8" x14ac:dyDescent="0.2">
      <c r="A308" s="14"/>
      <c r="B308" s="14"/>
      <c r="C308" s="14"/>
      <c r="D308" s="14"/>
      <c r="E308" s="14"/>
      <c r="F308" s="14"/>
      <c r="G308" s="14"/>
      <c r="H308" s="14"/>
    </row>
    <row r="309" spans="1:8" x14ac:dyDescent="0.2">
      <c r="A309" s="14"/>
      <c r="B309" s="14"/>
      <c r="C309" s="14"/>
      <c r="D309" s="14"/>
      <c r="E309" s="14"/>
      <c r="F309" s="14"/>
      <c r="G309" s="14"/>
      <c r="H309" s="14"/>
    </row>
    <row r="310" spans="1:8" x14ac:dyDescent="0.2">
      <c r="A310" s="14"/>
      <c r="B310" s="14"/>
      <c r="C310" s="14"/>
      <c r="D310" s="14"/>
      <c r="E310" s="14"/>
      <c r="F310" s="14"/>
      <c r="G310" s="14"/>
      <c r="H310" s="14"/>
    </row>
    <row r="311" spans="1:8" x14ac:dyDescent="0.2">
      <c r="A311" s="14"/>
      <c r="B311" s="14"/>
      <c r="C311" s="14"/>
      <c r="D311" s="14"/>
      <c r="E311" s="14"/>
      <c r="F311" s="14"/>
      <c r="G311" s="14"/>
      <c r="H311" s="14"/>
    </row>
    <row r="312" spans="1:8" x14ac:dyDescent="0.2">
      <c r="A312" s="14"/>
      <c r="B312" s="14"/>
      <c r="C312" s="14"/>
      <c r="D312" s="14"/>
      <c r="E312" s="14"/>
      <c r="F312" s="14"/>
      <c r="G312" s="14"/>
      <c r="H312" s="14"/>
    </row>
    <row r="313" spans="1:8" x14ac:dyDescent="0.2">
      <c r="A313" s="14"/>
      <c r="B313" s="14"/>
      <c r="C313" s="14"/>
      <c r="D313" s="14"/>
      <c r="E313" s="14"/>
      <c r="F313" s="14"/>
      <c r="G313" s="14"/>
      <c r="H313" s="14"/>
    </row>
    <row r="314" spans="1:8" x14ac:dyDescent="0.2">
      <c r="A314" s="14"/>
      <c r="B314" s="14"/>
      <c r="C314" s="14"/>
      <c r="D314" s="14"/>
      <c r="E314" s="14"/>
      <c r="F314" s="14"/>
      <c r="G314" s="14"/>
      <c r="H314" s="14"/>
    </row>
    <row r="315" spans="1:8" x14ac:dyDescent="0.2">
      <c r="A315" s="14"/>
      <c r="B315" s="14"/>
      <c r="C315" s="14"/>
      <c r="D315" s="14"/>
      <c r="E315" s="14"/>
      <c r="F315" s="14"/>
      <c r="G315" s="14"/>
      <c r="H315" s="14"/>
    </row>
    <row r="316" spans="1:8" x14ac:dyDescent="0.2">
      <c r="A316" s="14"/>
      <c r="B316" s="14"/>
      <c r="C316" s="14"/>
      <c r="D316" s="14"/>
      <c r="E316" s="14"/>
      <c r="F316" s="14"/>
      <c r="G316" s="14"/>
      <c r="H316" s="14"/>
    </row>
    <row r="317" spans="1:8" x14ac:dyDescent="0.2">
      <c r="A317" s="14"/>
      <c r="B317" s="14"/>
      <c r="C317" s="14"/>
      <c r="D317" s="14"/>
      <c r="E317" s="14"/>
      <c r="F317" s="14"/>
      <c r="G317" s="14"/>
      <c r="H317" s="14"/>
    </row>
    <row r="318" spans="1:8" x14ac:dyDescent="0.2">
      <c r="A318" s="14"/>
      <c r="B318" s="14"/>
      <c r="C318" s="14"/>
      <c r="D318" s="14"/>
      <c r="E318" s="14"/>
      <c r="F318" s="14"/>
      <c r="G318" s="14"/>
      <c r="H318" s="14"/>
    </row>
    <row r="319" spans="1:8" x14ac:dyDescent="0.2">
      <c r="A319" s="14"/>
      <c r="B319" s="14"/>
      <c r="C319" s="14"/>
      <c r="D319" s="14"/>
      <c r="E319" s="14"/>
      <c r="F319" s="14"/>
      <c r="G319" s="14"/>
      <c r="H319" s="14"/>
    </row>
    <row r="320" spans="1:8" x14ac:dyDescent="0.2">
      <c r="A320" s="14"/>
      <c r="B320" s="14"/>
      <c r="C320" s="14"/>
      <c r="D320" s="14"/>
      <c r="E320" s="14"/>
      <c r="F320" s="14"/>
      <c r="G320" s="14"/>
      <c r="H320" s="14"/>
    </row>
    <row r="321" spans="1:8" x14ac:dyDescent="0.2">
      <c r="A321" s="14"/>
      <c r="B321" s="14"/>
      <c r="C321" s="14"/>
      <c r="D321" s="14"/>
      <c r="E321" s="14"/>
      <c r="F321" s="14"/>
      <c r="G321" s="14"/>
      <c r="H321" s="14"/>
    </row>
    <row r="322" spans="1:8" x14ac:dyDescent="0.2">
      <c r="A322" s="14"/>
      <c r="B322" s="14"/>
      <c r="C322" s="14"/>
      <c r="D322" s="14"/>
      <c r="E322" s="14"/>
      <c r="F322" s="14"/>
      <c r="G322" s="14"/>
      <c r="H322" s="14"/>
    </row>
    <row r="323" spans="1:8" x14ac:dyDescent="0.2">
      <c r="A323" s="14"/>
      <c r="B323" s="14"/>
      <c r="C323" s="14"/>
      <c r="D323" s="14"/>
      <c r="E323" s="14"/>
      <c r="F323" s="14"/>
      <c r="G323" s="14"/>
      <c r="H323" s="14"/>
    </row>
    <row r="324" spans="1:8" x14ac:dyDescent="0.2">
      <c r="A324" s="14"/>
      <c r="B324" s="14"/>
      <c r="C324" s="14"/>
      <c r="D324" s="14"/>
      <c r="E324" s="14"/>
      <c r="F324" s="14"/>
      <c r="G324" s="14"/>
      <c r="H324" s="14"/>
    </row>
    <row r="325" spans="1:8" x14ac:dyDescent="0.2">
      <c r="A325" s="14"/>
      <c r="B325" s="14"/>
      <c r="C325" s="14"/>
      <c r="D325" s="14"/>
      <c r="E325" s="14"/>
      <c r="F325" s="14"/>
      <c r="G325" s="14"/>
      <c r="H325" s="14"/>
    </row>
    <row r="326" spans="1:8" x14ac:dyDescent="0.2">
      <c r="A326" s="14"/>
      <c r="B326" s="14"/>
      <c r="C326" s="14"/>
      <c r="D326" s="14"/>
      <c r="E326" s="14"/>
      <c r="F326" s="14"/>
      <c r="G326" s="14"/>
      <c r="H326" s="14"/>
    </row>
    <row r="327" spans="1:8" x14ac:dyDescent="0.2">
      <c r="A327" s="14"/>
      <c r="B327" s="14"/>
      <c r="C327" s="14"/>
      <c r="D327" s="14"/>
      <c r="E327" s="14"/>
      <c r="F327" s="14"/>
      <c r="G327" s="14"/>
      <c r="H327" s="14"/>
    </row>
    <row r="328" spans="1:8" x14ac:dyDescent="0.2">
      <c r="A328" s="14"/>
      <c r="B328" s="14"/>
      <c r="C328" s="14"/>
      <c r="D328" s="14"/>
      <c r="E328" s="14"/>
      <c r="F328" s="14"/>
      <c r="G328" s="14"/>
      <c r="H328" s="14"/>
    </row>
    <row r="329" spans="1:8" x14ac:dyDescent="0.2">
      <c r="A329" s="14"/>
      <c r="B329" s="14"/>
      <c r="C329" s="14"/>
      <c r="D329" s="14"/>
      <c r="E329" s="14"/>
      <c r="F329" s="14"/>
      <c r="G329" s="14"/>
      <c r="H329" s="14"/>
    </row>
    <row r="330" spans="1:8" x14ac:dyDescent="0.2">
      <c r="A330" s="14"/>
      <c r="B330" s="14"/>
      <c r="C330" s="14"/>
      <c r="D330" s="14"/>
      <c r="E330" s="14"/>
      <c r="F330" s="14"/>
      <c r="G330" s="14"/>
      <c r="H330" s="14"/>
    </row>
    <row r="331" spans="1:8" x14ac:dyDescent="0.2">
      <c r="A331" s="14"/>
      <c r="B331" s="14"/>
      <c r="C331" s="14"/>
      <c r="D331" s="14"/>
      <c r="E331" s="14"/>
      <c r="F331" s="14"/>
      <c r="G331" s="14"/>
      <c r="H331" s="14"/>
    </row>
    <row r="332" spans="1:8" x14ac:dyDescent="0.2">
      <c r="A332" s="14"/>
      <c r="B332" s="14"/>
      <c r="C332" s="14"/>
      <c r="D332" s="14"/>
      <c r="E332" s="14"/>
      <c r="F332" s="14"/>
      <c r="G332" s="14"/>
      <c r="H332" s="14"/>
    </row>
    <row r="333" spans="1:8" x14ac:dyDescent="0.2">
      <c r="A333" s="14"/>
      <c r="B333" s="14"/>
      <c r="C333" s="14"/>
      <c r="D333" s="14"/>
      <c r="E333" s="14"/>
      <c r="F333" s="14"/>
      <c r="G333" s="14"/>
      <c r="H333" s="14"/>
    </row>
    <row r="334" spans="1:8" x14ac:dyDescent="0.2">
      <c r="A334" s="14"/>
      <c r="B334" s="14"/>
      <c r="C334" s="14"/>
      <c r="D334" s="14"/>
      <c r="E334" s="14"/>
      <c r="F334" s="14"/>
      <c r="G334" s="14"/>
      <c r="H334" s="14"/>
    </row>
    <row r="335" spans="1:8" x14ac:dyDescent="0.2">
      <c r="A335" s="14"/>
      <c r="B335" s="14"/>
      <c r="C335" s="14"/>
      <c r="D335" s="14"/>
      <c r="E335" s="14"/>
      <c r="F335" s="14"/>
      <c r="G335" s="14"/>
      <c r="H335" s="14"/>
    </row>
    <row r="336" spans="1:8" x14ac:dyDescent="0.2">
      <c r="A336" s="14"/>
      <c r="B336" s="14"/>
      <c r="C336" s="14"/>
      <c r="D336" s="14"/>
      <c r="E336" s="14"/>
      <c r="F336" s="14"/>
      <c r="G336" s="14"/>
      <c r="H336" s="14"/>
    </row>
    <row r="337" spans="1:8" x14ac:dyDescent="0.2">
      <c r="A337" s="14"/>
      <c r="B337" s="14"/>
      <c r="C337" s="14"/>
      <c r="D337" s="14"/>
      <c r="E337" s="14"/>
      <c r="F337" s="14"/>
      <c r="G337" s="14"/>
      <c r="H337" s="14"/>
    </row>
    <row r="338" spans="1:8" x14ac:dyDescent="0.2">
      <c r="A338" s="14"/>
      <c r="B338" s="14"/>
      <c r="C338" s="14"/>
      <c r="D338" s="14"/>
      <c r="E338" s="14"/>
      <c r="F338" s="14"/>
      <c r="G338" s="14"/>
      <c r="H338" s="14"/>
    </row>
    <row r="339" spans="1:8" x14ac:dyDescent="0.2">
      <c r="A339" s="14"/>
      <c r="B339" s="14"/>
      <c r="C339" s="14"/>
      <c r="D339" s="14"/>
      <c r="E339" s="14"/>
      <c r="F339" s="14"/>
      <c r="G339" s="14"/>
      <c r="H339" s="14"/>
    </row>
    <row r="340" spans="1:8" x14ac:dyDescent="0.2">
      <c r="A340" s="14"/>
      <c r="B340" s="14"/>
      <c r="C340" s="14"/>
      <c r="D340" s="14"/>
      <c r="E340" s="14"/>
      <c r="F340" s="14"/>
      <c r="G340" s="14"/>
      <c r="H340" s="14"/>
    </row>
    <row r="341" spans="1:8" x14ac:dyDescent="0.2">
      <c r="A341" s="14"/>
      <c r="B341" s="14"/>
      <c r="C341" s="14"/>
      <c r="D341" s="14"/>
      <c r="E341" s="14"/>
      <c r="F341" s="14"/>
      <c r="G341" s="14"/>
      <c r="H341" s="14"/>
    </row>
    <row r="342" spans="1:8" x14ac:dyDescent="0.2">
      <c r="A342" s="14"/>
      <c r="B342" s="14"/>
      <c r="C342" s="14"/>
      <c r="D342" s="14"/>
      <c r="E342" s="14"/>
      <c r="F342" s="14"/>
      <c r="G342" s="14"/>
      <c r="H342" s="14"/>
    </row>
    <row r="343" spans="1:8" x14ac:dyDescent="0.2">
      <c r="A343" s="14"/>
      <c r="B343" s="14"/>
      <c r="C343" s="14"/>
      <c r="D343" s="14"/>
      <c r="E343" s="14"/>
      <c r="F343" s="14"/>
      <c r="G343" s="14"/>
      <c r="H343" s="14"/>
    </row>
    <row r="344" spans="1:8" x14ac:dyDescent="0.2">
      <c r="A344" s="14"/>
      <c r="B344" s="14"/>
      <c r="C344" s="14"/>
      <c r="D344" s="14"/>
      <c r="E344" s="14"/>
      <c r="F344" s="14"/>
      <c r="G344" s="14"/>
      <c r="H344" s="14"/>
    </row>
    <row r="345" spans="1:8" x14ac:dyDescent="0.2">
      <c r="A345" s="14"/>
      <c r="B345" s="14"/>
      <c r="C345" s="14"/>
      <c r="D345" s="14"/>
      <c r="E345" s="14"/>
      <c r="F345" s="14"/>
      <c r="G345" s="14"/>
      <c r="H345" s="14"/>
    </row>
    <row r="346" spans="1:8" x14ac:dyDescent="0.2">
      <c r="A346" s="14"/>
      <c r="B346" s="14"/>
      <c r="C346" s="14"/>
      <c r="D346" s="14"/>
      <c r="E346" s="14"/>
      <c r="F346" s="14"/>
      <c r="G346" s="14"/>
      <c r="H346" s="14"/>
    </row>
    <row r="347" spans="1:8" x14ac:dyDescent="0.2">
      <c r="A347" s="14"/>
      <c r="B347" s="14"/>
      <c r="C347" s="14"/>
      <c r="D347" s="14"/>
      <c r="E347" s="14"/>
      <c r="F347" s="14"/>
      <c r="G347" s="14"/>
      <c r="H347" s="14"/>
    </row>
    <row r="348" spans="1:8" x14ac:dyDescent="0.2">
      <c r="A348" s="14"/>
      <c r="B348" s="14"/>
      <c r="C348" s="14"/>
      <c r="D348" s="14"/>
      <c r="E348" s="14"/>
      <c r="F348" s="14"/>
      <c r="G348" s="14"/>
      <c r="H348" s="14"/>
    </row>
    <row r="349" spans="1:8" x14ac:dyDescent="0.2">
      <c r="A349" s="14"/>
      <c r="B349" s="14"/>
      <c r="C349" s="14"/>
      <c r="D349" s="14"/>
      <c r="E349" s="14"/>
      <c r="F349" s="14"/>
      <c r="G349" s="14"/>
      <c r="H349" s="14"/>
    </row>
    <row r="350" spans="1:8" x14ac:dyDescent="0.2">
      <c r="A350" s="14"/>
      <c r="B350" s="14"/>
      <c r="C350" s="14"/>
      <c r="D350" s="14"/>
      <c r="E350" s="14"/>
      <c r="F350" s="14"/>
      <c r="G350" s="14"/>
      <c r="H350" s="14"/>
    </row>
    <row r="351" spans="1:8" x14ac:dyDescent="0.2">
      <c r="A351" s="14"/>
      <c r="B351" s="14"/>
      <c r="C351" s="14"/>
      <c r="D351" s="14"/>
      <c r="E351" s="14"/>
      <c r="F351" s="14"/>
      <c r="G351" s="14"/>
      <c r="H351" s="14"/>
    </row>
    <row r="352" spans="1:8" x14ac:dyDescent="0.2">
      <c r="A352" s="14"/>
      <c r="B352" s="14"/>
      <c r="C352" s="14"/>
      <c r="D352" s="14"/>
      <c r="E352" s="14"/>
      <c r="F352" s="14"/>
      <c r="G352" s="14"/>
      <c r="H352" s="14"/>
    </row>
    <row r="353" spans="1:8" x14ac:dyDescent="0.2">
      <c r="A353" s="14"/>
      <c r="B353" s="14"/>
      <c r="C353" s="14"/>
      <c r="D353" s="14"/>
      <c r="E353" s="14"/>
      <c r="F353" s="14"/>
      <c r="G353" s="14"/>
      <c r="H353" s="14"/>
    </row>
    <row r="354" spans="1:8" x14ac:dyDescent="0.2">
      <c r="A354" s="14"/>
      <c r="B354" s="14"/>
      <c r="C354" s="14"/>
      <c r="D354" s="14"/>
      <c r="E354" s="14"/>
      <c r="F354" s="14"/>
      <c r="G354" s="14"/>
      <c r="H354" s="14"/>
    </row>
    <row r="355" spans="1:8" x14ac:dyDescent="0.2">
      <c r="A355" s="14"/>
      <c r="B355" s="14"/>
      <c r="C355" s="14"/>
      <c r="D355" s="14"/>
      <c r="E355" s="14"/>
      <c r="F355" s="14"/>
      <c r="G355" s="14"/>
      <c r="H355" s="14"/>
    </row>
    <row r="356" spans="1:8" x14ac:dyDescent="0.2">
      <c r="A356" s="14"/>
      <c r="B356" s="14"/>
      <c r="C356" s="14"/>
      <c r="D356" s="14"/>
      <c r="E356" s="14"/>
      <c r="F356" s="14"/>
      <c r="G356" s="14"/>
      <c r="H356" s="14"/>
    </row>
    <row r="357" spans="1:8" x14ac:dyDescent="0.2">
      <c r="A357" s="14"/>
      <c r="B357" s="14"/>
      <c r="C357" s="14"/>
      <c r="D357" s="14"/>
      <c r="E357" s="14"/>
      <c r="F357" s="14"/>
      <c r="G357" s="14"/>
      <c r="H357" s="14"/>
    </row>
    <row r="358" spans="1:8" x14ac:dyDescent="0.2">
      <c r="A358" s="14"/>
      <c r="B358" s="14"/>
      <c r="C358" s="14"/>
      <c r="D358" s="14"/>
      <c r="E358" s="14"/>
      <c r="F358" s="14"/>
      <c r="G358" s="14"/>
      <c r="H358" s="14"/>
    </row>
    <row r="359" spans="1:8" x14ac:dyDescent="0.2">
      <c r="A359" s="14"/>
      <c r="B359" s="14"/>
      <c r="C359" s="14"/>
      <c r="D359" s="14"/>
      <c r="E359" s="14"/>
      <c r="F359" s="14"/>
      <c r="G359" s="14"/>
      <c r="H359" s="14"/>
    </row>
    <row r="360" spans="1:8" x14ac:dyDescent="0.2">
      <c r="A360" s="14"/>
      <c r="B360" s="14"/>
      <c r="C360" s="14"/>
      <c r="D360" s="14"/>
      <c r="E360" s="14"/>
      <c r="F360" s="14"/>
      <c r="G360" s="14"/>
      <c r="H360" s="14"/>
    </row>
    <row r="361" spans="1:8" x14ac:dyDescent="0.2">
      <c r="A361" s="14"/>
      <c r="B361" s="14"/>
      <c r="C361" s="14"/>
      <c r="D361" s="14"/>
      <c r="E361" s="14"/>
      <c r="F361" s="14"/>
      <c r="G361" s="14"/>
      <c r="H361" s="14"/>
    </row>
    <row r="362" spans="1:8" x14ac:dyDescent="0.2">
      <c r="A362" s="14"/>
      <c r="B362" s="14"/>
      <c r="C362" s="14"/>
      <c r="D362" s="14"/>
      <c r="E362" s="14"/>
      <c r="F362" s="14"/>
      <c r="G362" s="14"/>
      <c r="H362" s="14"/>
    </row>
    <row r="363" spans="1:8" x14ac:dyDescent="0.2">
      <c r="A363" s="14"/>
      <c r="B363" s="14"/>
      <c r="C363" s="14"/>
      <c r="D363" s="14"/>
      <c r="E363" s="14"/>
      <c r="F363" s="14"/>
      <c r="G363" s="14"/>
      <c r="H363" s="14"/>
    </row>
    <row r="364" spans="1:8" x14ac:dyDescent="0.2">
      <c r="A364" s="14"/>
      <c r="B364" s="14"/>
      <c r="C364" s="14"/>
      <c r="D364" s="14"/>
      <c r="E364" s="14"/>
      <c r="F364" s="14"/>
      <c r="G364" s="14"/>
      <c r="H364" s="14"/>
    </row>
    <row r="365" spans="1:8" x14ac:dyDescent="0.2">
      <c r="A365" s="14"/>
      <c r="B365" s="14"/>
      <c r="C365" s="14"/>
      <c r="D365" s="14"/>
      <c r="E365" s="14"/>
      <c r="F365" s="14"/>
      <c r="G365" s="14"/>
      <c r="H365" s="14"/>
    </row>
    <row r="366" spans="1:8" x14ac:dyDescent="0.2">
      <c r="A366" s="14"/>
      <c r="B366" s="14"/>
      <c r="C366" s="14"/>
      <c r="D366" s="14"/>
      <c r="E366" s="14"/>
      <c r="F366" s="14"/>
      <c r="G366" s="14"/>
      <c r="H366" s="14"/>
    </row>
    <row r="367" spans="1:8" x14ac:dyDescent="0.2">
      <c r="A367" s="14"/>
      <c r="B367" s="14"/>
      <c r="C367" s="14"/>
      <c r="D367" s="14"/>
      <c r="E367" s="14"/>
      <c r="F367" s="14"/>
      <c r="G367" s="14"/>
      <c r="H367" s="14"/>
    </row>
    <row r="368" spans="1:8" x14ac:dyDescent="0.2">
      <c r="A368" s="14"/>
      <c r="B368" s="14"/>
      <c r="C368" s="14"/>
      <c r="D368" s="14"/>
      <c r="E368" s="14"/>
      <c r="F368" s="14"/>
      <c r="G368" s="14"/>
      <c r="H368" s="14"/>
    </row>
    <row r="369" spans="1:8" x14ac:dyDescent="0.2">
      <c r="A369" s="14"/>
      <c r="B369" s="14"/>
      <c r="C369" s="14"/>
      <c r="D369" s="14"/>
      <c r="E369" s="14"/>
      <c r="F369" s="14"/>
      <c r="G369" s="14"/>
      <c r="H369" s="14"/>
    </row>
    <row r="370" spans="1:8" x14ac:dyDescent="0.2">
      <c r="A370" s="14"/>
      <c r="B370" s="13"/>
      <c r="C370" s="13"/>
      <c r="D370" s="13"/>
      <c r="E370" s="13"/>
      <c r="F370" s="13"/>
      <c r="G370" s="13"/>
      <c r="H370" s="13"/>
    </row>
    <row r="371" spans="1:8" x14ac:dyDescent="0.2">
      <c r="A371" s="14"/>
    </row>
    <row r="372" spans="1:8" x14ac:dyDescent="0.2">
      <c r="A372" s="14"/>
    </row>
    <row r="373" spans="1:8" x14ac:dyDescent="0.2">
      <c r="A373" s="14"/>
    </row>
    <row r="374" spans="1:8" x14ac:dyDescent="0.2">
      <c r="A374" s="14"/>
    </row>
    <row r="375" spans="1:8" x14ac:dyDescent="0.2">
      <c r="A375" s="14"/>
    </row>
    <row r="376" spans="1:8" x14ac:dyDescent="0.2">
      <c r="A376" s="14"/>
    </row>
    <row r="377" spans="1:8" x14ac:dyDescent="0.2">
      <c r="A377" s="14"/>
    </row>
    <row r="378" spans="1:8" x14ac:dyDescent="0.2">
      <c r="A378" s="14"/>
    </row>
    <row r="379" spans="1:8" x14ac:dyDescent="0.2">
      <c r="A379" s="14"/>
    </row>
    <row r="380" spans="1:8" x14ac:dyDescent="0.2">
      <c r="A380" s="14"/>
    </row>
    <row r="381" spans="1:8" x14ac:dyDescent="0.2">
      <c r="A381" s="14"/>
    </row>
    <row r="382" spans="1:8" x14ac:dyDescent="0.2">
      <c r="A382" s="14"/>
    </row>
    <row r="383" spans="1:8" x14ac:dyDescent="0.2">
      <c r="A383" s="14"/>
    </row>
    <row r="384" spans="1:8" x14ac:dyDescent="0.2">
      <c r="A384" s="14"/>
    </row>
    <row r="385" spans="1:1" x14ac:dyDescent="0.2">
      <c r="A385" s="14"/>
    </row>
    <row r="386" spans="1:1" x14ac:dyDescent="0.2">
      <c r="A386" s="14"/>
    </row>
    <row r="387" spans="1:1" x14ac:dyDescent="0.2">
      <c r="A387" s="14"/>
    </row>
    <row r="388" spans="1:1" x14ac:dyDescent="0.2">
      <c r="A388" s="14"/>
    </row>
    <row r="389" spans="1:1" x14ac:dyDescent="0.2">
      <c r="A389" s="14"/>
    </row>
    <row r="390" spans="1:1" x14ac:dyDescent="0.2">
      <c r="A390" s="14"/>
    </row>
    <row r="391" spans="1:1" x14ac:dyDescent="0.2">
      <c r="A391" s="14"/>
    </row>
    <row r="392" spans="1:1" x14ac:dyDescent="0.2">
      <c r="A392" s="14"/>
    </row>
    <row r="393" spans="1:1" x14ac:dyDescent="0.2">
      <c r="A393" s="14"/>
    </row>
    <row r="394" spans="1:1" x14ac:dyDescent="0.2">
      <c r="A394" s="14"/>
    </row>
    <row r="395" spans="1:1" x14ac:dyDescent="0.2">
      <c r="A395" s="14"/>
    </row>
    <row r="396" spans="1:1" x14ac:dyDescent="0.2">
      <c r="A396" s="14"/>
    </row>
    <row r="397" spans="1:1" x14ac:dyDescent="0.2">
      <c r="A397" s="14"/>
    </row>
    <row r="398" spans="1:1" x14ac:dyDescent="0.2">
      <c r="A398" s="14"/>
    </row>
    <row r="399" spans="1:1" x14ac:dyDescent="0.2">
      <c r="A399" s="14"/>
    </row>
    <row r="400" spans="1:1" x14ac:dyDescent="0.2">
      <c r="A400" s="14"/>
    </row>
    <row r="401" spans="1:1" x14ac:dyDescent="0.2">
      <c r="A401" s="14"/>
    </row>
    <row r="402" spans="1:1" x14ac:dyDescent="0.2">
      <c r="A402" s="14"/>
    </row>
    <row r="403" spans="1:1" x14ac:dyDescent="0.2">
      <c r="A403" s="14"/>
    </row>
    <row r="404" spans="1:1" x14ac:dyDescent="0.2">
      <c r="A404" s="14"/>
    </row>
    <row r="405" spans="1:1" x14ac:dyDescent="0.2">
      <c r="A405" s="14"/>
    </row>
    <row r="406" spans="1:1" x14ac:dyDescent="0.2">
      <c r="A406" s="14"/>
    </row>
    <row r="407" spans="1:1" x14ac:dyDescent="0.2">
      <c r="A407" s="14"/>
    </row>
    <row r="408" spans="1:1" x14ac:dyDescent="0.2">
      <c r="A408" s="14"/>
    </row>
    <row r="409" spans="1:1" x14ac:dyDescent="0.2">
      <c r="A409" s="14"/>
    </row>
    <row r="410" spans="1:1" x14ac:dyDescent="0.2">
      <c r="A410" s="14"/>
    </row>
    <row r="411" spans="1:1" x14ac:dyDescent="0.2">
      <c r="A411" s="14"/>
    </row>
    <row r="412" spans="1:1" x14ac:dyDescent="0.2">
      <c r="A412" s="14"/>
    </row>
    <row r="413" spans="1:1" x14ac:dyDescent="0.2">
      <c r="A413" s="14"/>
    </row>
    <row r="414" spans="1:1" x14ac:dyDescent="0.2">
      <c r="A414" s="14"/>
    </row>
    <row r="415" spans="1:1" x14ac:dyDescent="0.2">
      <c r="A415" s="14"/>
    </row>
    <row r="416" spans="1:1" x14ac:dyDescent="0.2">
      <c r="A416" s="14"/>
    </row>
    <row r="417" spans="1:1" x14ac:dyDescent="0.2">
      <c r="A417" s="14"/>
    </row>
    <row r="418" spans="1:1" x14ac:dyDescent="0.2">
      <c r="A418" s="14"/>
    </row>
    <row r="419" spans="1:1" x14ac:dyDescent="0.2">
      <c r="A419" s="14"/>
    </row>
    <row r="420" spans="1:1" x14ac:dyDescent="0.2">
      <c r="A420" s="14"/>
    </row>
    <row r="421" spans="1:1" x14ac:dyDescent="0.2">
      <c r="A421" s="14"/>
    </row>
    <row r="422" spans="1:1" x14ac:dyDescent="0.2">
      <c r="A422" s="14"/>
    </row>
    <row r="423" spans="1:1" x14ac:dyDescent="0.2">
      <c r="A423" s="14"/>
    </row>
    <row r="424" spans="1:1" x14ac:dyDescent="0.2">
      <c r="A424" s="14"/>
    </row>
    <row r="425" spans="1:1" x14ac:dyDescent="0.2">
      <c r="A425" s="14"/>
    </row>
    <row r="426" spans="1:1" x14ac:dyDescent="0.2">
      <c r="A426" s="14"/>
    </row>
    <row r="427" spans="1:1" x14ac:dyDescent="0.2">
      <c r="A427" s="14"/>
    </row>
    <row r="428" spans="1:1" x14ac:dyDescent="0.2">
      <c r="A428" s="14"/>
    </row>
    <row r="429" spans="1:1" x14ac:dyDescent="0.2">
      <c r="A429" s="14"/>
    </row>
    <row r="430" spans="1:1" x14ac:dyDescent="0.2">
      <c r="A430" s="14"/>
    </row>
  </sheetData>
  <protectedRanges>
    <protectedRange sqref="B16 D8:D13" name="Oblast1"/>
  </protectedRanges>
  <mergeCells count="4">
    <mergeCell ref="B15:C15"/>
    <mergeCell ref="D15:H15"/>
    <mergeCell ref="B16:H21"/>
    <mergeCell ref="H7:H13"/>
  </mergeCells>
  <dataValidations count="2">
    <dataValidation type="list" allowBlank="1" showInputMessage="1" showErrorMessage="1" sqref="D9:D13" xr:uid="{00000000-0002-0000-0700-000000000000}">
      <formula1>$C$22:$C$27</formula1>
    </dataValidation>
    <dataValidation type="list" allowBlank="1" showInputMessage="1" showErrorMessage="1" sqref="D8" xr:uid="{00000000-0002-0000-0700-000001000000}">
      <formula1>$D$22:$D$26</formula1>
    </dataValidation>
  </dataValidations>
  <pageMargins left="0.7" right="0.7" top="0.78740157499999996" bottom="0.78740157499999996" header="0.3" footer="0.3"/>
  <pageSetup paperSize="9" scale="58" orientation="landscape"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I1480"/>
  <sheetViews>
    <sheetView topLeftCell="A6" zoomScaleNormal="100" workbookViewId="0">
      <selection activeCell="B14" sqref="B14:H19"/>
    </sheetView>
  </sheetViews>
  <sheetFormatPr defaultRowHeight="12.75" x14ac:dyDescent="0.2"/>
  <cols>
    <col min="1" max="1" width="4.42578125" style="24" customWidth="1"/>
    <col min="3" max="3" width="25.85546875" customWidth="1"/>
    <col min="4" max="4" width="19.28515625" customWidth="1"/>
    <col min="5" max="5" width="18.140625" customWidth="1"/>
    <col min="6" max="6" width="13.5703125" customWidth="1"/>
    <col min="7" max="7" width="94.140625" customWidth="1"/>
    <col min="8" max="8" width="14.28515625" customWidth="1"/>
  </cols>
  <sheetData>
    <row r="1" spans="1:35" s="28" customFormat="1" x14ac:dyDescent="0.2">
      <c r="A1" s="18"/>
    </row>
    <row r="2" spans="1:35" s="18" customFormat="1" ht="18.75" x14ac:dyDescent="0.2">
      <c r="B2" s="15" t="s">
        <v>194</v>
      </c>
      <c r="C2" s="14"/>
      <c r="D2" s="14"/>
    </row>
    <row r="3" spans="1:35" s="18" customFormat="1" x14ac:dyDescent="0.2">
      <c r="B3" s="14"/>
      <c r="C3" s="14"/>
      <c r="D3" s="14"/>
    </row>
    <row r="4" spans="1:35" s="18" customFormat="1" x14ac:dyDescent="0.2">
      <c r="B4" s="36" t="str">
        <f>"Projektová žádost: "&amp;'Id. žádosti'!C4</f>
        <v xml:space="preserve">Projektová žádost: </v>
      </c>
      <c r="C4" s="14"/>
      <c r="D4" s="14"/>
    </row>
    <row r="5" spans="1:35" s="25" customFormat="1" ht="13.5" thickBot="1" x14ac:dyDescent="0.25">
      <c r="A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row>
    <row r="6" spans="1:35" ht="26.25" thickBot="1" x14ac:dyDescent="0.25">
      <c r="B6" s="41" t="s">
        <v>43</v>
      </c>
      <c r="C6" s="42" t="s">
        <v>44</v>
      </c>
      <c r="D6" s="43" t="s">
        <v>45</v>
      </c>
      <c r="E6" s="10" t="s">
        <v>88</v>
      </c>
      <c r="F6" s="11" t="s">
        <v>89</v>
      </c>
      <c r="G6" s="11" t="s">
        <v>90</v>
      </c>
      <c r="H6" s="12" t="s">
        <v>91</v>
      </c>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5" ht="60" customHeight="1" x14ac:dyDescent="0.2">
      <c r="B7" s="76" t="s">
        <v>54</v>
      </c>
      <c r="C7" s="78" t="s">
        <v>55</v>
      </c>
      <c r="D7" s="82" t="str">
        <f>IF(OR(D8="",D9="",D10="",D11=""),"-",IF(OR(D8="Splněno nedostatečně",D9="NE",D10="NE",D11="Splněno nedostatečně"),"Splněno nedostatečně",IF(OR(D8="Splněno s výhradou",D9="Ano s výhradou",D10="Ano s výhradou",D11="Splněno s výhradou"),"Splněno s výhradou",IF(OR(D8="Splněno částečně",D11="Splněno částečně"),"Splněno částečně",IF(OR(D8="Splněno převážně",D11="Splněno převážně"),"Splněno převážně","Splněno zcela")))))</f>
        <v>-</v>
      </c>
      <c r="E7" s="184" t="s">
        <v>110</v>
      </c>
      <c r="F7" s="70" t="s">
        <v>111</v>
      </c>
      <c r="G7" s="79" t="s">
        <v>195</v>
      </c>
      <c r="H7" s="80" t="s">
        <v>97</v>
      </c>
      <c r="I7" s="19"/>
      <c r="J7" s="18"/>
      <c r="K7" s="18"/>
      <c r="L7" s="18"/>
      <c r="M7" s="18"/>
      <c r="N7" s="18"/>
      <c r="O7" s="18"/>
      <c r="P7" s="18"/>
      <c r="Q7" s="18"/>
      <c r="R7" s="18"/>
      <c r="S7" s="18"/>
      <c r="T7" s="18"/>
      <c r="U7" s="18"/>
      <c r="V7" s="18"/>
      <c r="W7" s="18"/>
      <c r="X7" s="18"/>
      <c r="Y7" s="18"/>
      <c r="Z7" s="18"/>
      <c r="AA7" s="18"/>
      <c r="AB7" s="18"/>
      <c r="AC7" s="18"/>
      <c r="AD7" s="18"/>
      <c r="AE7" s="18"/>
      <c r="AF7" s="18"/>
      <c r="AG7" s="18"/>
      <c r="AH7" s="18"/>
      <c r="AI7" s="18"/>
    </row>
    <row r="8" spans="1:35" ht="80.099999999999994" customHeight="1" x14ac:dyDescent="0.2">
      <c r="B8" s="22" t="s">
        <v>196</v>
      </c>
      <c r="C8" s="20" t="s">
        <v>197</v>
      </c>
      <c r="D8" s="124"/>
      <c r="E8" s="198" t="s">
        <v>110</v>
      </c>
      <c r="F8" s="21" t="s">
        <v>111</v>
      </c>
      <c r="G8" s="199" t="s">
        <v>198</v>
      </c>
      <c r="H8" s="45" t="s">
        <v>97</v>
      </c>
      <c r="I8" s="19"/>
      <c r="J8" s="18"/>
      <c r="K8" s="18"/>
      <c r="L8" s="18"/>
      <c r="M8" s="18"/>
      <c r="N8" s="18"/>
      <c r="O8" s="18"/>
      <c r="P8" s="18"/>
      <c r="Q8" s="18"/>
      <c r="R8" s="18"/>
      <c r="S8" s="18"/>
      <c r="T8" s="18"/>
      <c r="U8" s="18"/>
      <c r="V8" s="18"/>
      <c r="W8" s="18"/>
      <c r="X8" s="18"/>
      <c r="Y8" s="18"/>
      <c r="Z8" s="18"/>
      <c r="AA8" s="18"/>
      <c r="AB8" s="18"/>
      <c r="AC8" s="18"/>
      <c r="AD8" s="18"/>
      <c r="AE8" s="18"/>
      <c r="AF8" s="18"/>
      <c r="AG8" s="18"/>
      <c r="AH8" s="18"/>
      <c r="AI8" s="18"/>
    </row>
    <row r="9" spans="1:35" ht="60" customHeight="1" x14ac:dyDescent="0.2">
      <c r="B9" s="22" t="s">
        <v>199</v>
      </c>
      <c r="C9" s="20" t="s">
        <v>200</v>
      </c>
      <c r="D9" s="124"/>
      <c r="E9" s="31" t="s">
        <v>201</v>
      </c>
      <c r="F9" s="21" t="s">
        <v>111</v>
      </c>
      <c r="G9" s="111" t="s">
        <v>202</v>
      </c>
      <c r="H9" s="45" t="s">
        <v>97</v>
      </c>
      <c r="I9" s="19"/>
      <c r="J9" s="18"/>
      <c r="K9" s="18"/>
      <c r="L9" s="18"/>
      <c r="M9" s="18"/>
      <c r="N9" s="18"/>
      <c r="O9" s="18"/>
      <c r="P9" s="18"/>
      <c r="Q9" s="18"/>
      <c r="R9" s="18"/>
      <c r="S9" s="18"/>
      <c r="T9" s="18"/>
      <c r="U9" s="18"/>
      <c r="V9" s="18"/>
      <c r="W9" s="18"/>
      <c r="X9" s="18"/>
      <c r="Y9" s="18"/>
      <c r="Z9" s="18"/>
      <c r="AA9" s="18"/>
      <c r="AB9" s="18"/>
      <c r="AC9" s="18"/>
      <c r="AD9" s="18"/>
      <c r="AE9" s="18"/>
      <c r="AF9" s="18"/>
      <c r="AG9" s="18"/>
      <c r="AH9" s="18"/>
      <c r="AI9" s="18"/>
    </row>
    <row r="10" spans="1:35" ht="60" customHeight="1" x14ac:dyDescent="0.2">
      <c r="B10" s="22" t="s">
        <v>203</v>
      </c>
      <c r="C10" s="20" t="s">
        <v>204</v>
      </c>
      <c r="D10" s="124"/>
      <c r="E10" s="31" t="s">
        <v>201</v>
      </c>
      <c r="F10" s="21" t="s">
        <v>111</v>
      </c>
      <c r="G10" s="111" t="s">
        <v>205</v>
      </c>
      <c r="H10" s="45" t="s">
        <v>97</v>
      </c>
      <c r="I10" s="19"/>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row>
    <row r="11" spans="1:35" ht="93.75" customHeight="1" thickBot="1" x14ac:dyDescent="0.25">
      <c r="B11" s="23" t="s">
        <v>206</v>
      </c>
      <c r="C11" s="40" t="s">
        <v>207</v>
      </c>
      <c r="D11" s="243"/>
      <c r="E11" s="244" t="s">
        <v>110</v>
      </c>
      <c r="F11" s="27" t="s">
        <v>111</v>
      </c>
      <c r="G11" s="245" t="s">
        <v>364</v>
      </c>
      <c r="H11" s="46" t="s">
        <v>97</v>
      </c>
      <c r="I11" s="19"/>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row>
    <row r="12" spans="1:35" ht="13.5" thickBot="1" x14ac:dyDescent="0.25">
      <c r="B12" s="28"/>
      <c r="C12" s="28"/>
      <c r="D12" s="28"/>
      <c r="E12" s="28"/>
      <c r="F12" s="28"/>
      <c r="G12" s="28"/>
      <c r="H12" s="2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row>
    <row r="13" spans="1:35" ht="13.5" thickBot="1" x14ac:dyDescent="0.25">
      <c r="B13" s="349" t="s">
        <v>113</v>
      </c>
      <c r="C13" s="350"/>
      <c r="D13" s="351" t="str">
        <f>D7</f>
        <v>-</v>
      </c>
      <c r="E13" s="352"/>
      <c r="F13" s="352"/>
      <c r="G13" s="352"/>
      <c r="H13" s="353"/>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row>
    <row r="14" spans="1:35" ht="12.75" customHeight="1" x14ac:dyDescent="0.2">
      <c r="B14" s="308" t="s">
        <v>208</v>
      </c>
      <c r="C14" s="354"/>
      <c r="D14" s="354"/>
      <c r="E14" s="355"/>
      <c r="F14" s="355"/>
      <c r="G14" s="355"/>
      <c r="H14" s="356"/>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row>
    <row r="15" spans="1:35" x14ac:dyDescent="0.2">
      <c r="B15" s="357"/>
      <c r="C15" s="358"/>
      <c r="D15" s="358"/>
      <c r="E15" s="359"/>
      <c r="F15" s="359"/>
      <c r="G15" s="359"/>
      <c r="H15" s="360"/>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row>
    <row r="16" spans="1:35" x14ac:dyDescent="0.2">
      <c r="B16" s="357"/>
      <c r="C16" s="358"/>
      <c r="D16" s="358"/>
      <c r="E16" s="359"/>
      <c r="F16" s="359"/>
      <c r="G16" s="359"/>
      <c r="H16" s="360"/>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row>
    <row r="17" spans="2:35" x14ac:dyDescent="0.2">
      <c r="B17" s="357"/>
      <c r="C17" s="358"/>
      <c r="D17" s="358"/>
      <c r="E17" s="359"/>
      <c r="F17" s="359"/>
      <c r="G17" s="359"/>
      <c r="H17" s="360"/>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row>
    <row r="18" spans="2:35" x14ac:dyDescent="0.2">
      <c r="B18" s="357"/>
      <c r="C18" s="358"/>
      <c r="D18" s="358"/>
      <c r="E18" s="359"/>
      <c r="F18" s="359"/>
      <c r="G18" s="359"/>
      <c r="H18" s="360"/>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row>
    <row r="19" spans="2:35" ht="51.75" customHeight="1" thickBot="1" x14ac:dyDescent="0.25">
      <c r="B19" s="361"/>
      <c r="C19" s="362"/>
      <c r="D19" s="362"/>
      <c r="E19" s="363"/>
      <c r="F19" s="363"/>
      <c r="G19" s="363"/>
      <c r="H19" s="364"/>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row>
    <row r="20" spans="2:35" x14ac:dyDescent="0.2">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row>
    <row r="21" spans="2:35" hidden="1" x14ac:dyDescent="0.2">
      <c r="B21" s="143" t="s">
        <v>62</v>
      </c>
      <c r="C21" s="143" t="s">
        <v>63</v>
      </c>
      <c r="D21" s="143" t="s">
        <v>117</v>
      </c>
      <c r="E21" s="143"/>
      <c r="F21" s="143"/>
      <c r="G21" s="143"/>
      <c r="H21" s="143"/>
      <c r="I21" s="115"/>
      <c r="J21" s="115"/>
      <c r="K21" s="115"/>
      <c r="L21" s="18"/>
      <c r="M21" s="18"/>
      <c r="N21" s="18"/>
      <c r="O21" s="18"/>
      <c r="P21" s="18"/>
      <c r="Q21" s="18"/>
      <c r="R21" s="18"/>
      <c r="S21" s="18"/>
      <c r="T21" s="18"/>
      <c r="U21" s="18"/>
      <c r="V21" s="18"/>
      <c r="W21" s="18"/>
      <c r="X21" s="18"/>
      <c r="Y21" s="18"/>
      <c r="Z21" s="18"/>
      <c r="AA21" s="18"/>
      <c r="AB21" s="18"/>
      <c r="AC21" s="18"/>
      <c r="AD21" s="18"/>
      <c r="AE21" s="18"/>
      <c r="AF21" s="18"/>
      <c r="AG21" s="18"/>
      <c r="AH21" s="18"/>
      <c r="AI21" s="18"/>
    </row>
    <row r="22" spans="2:35" hidden="1" x14ac:dyDescent="0.2">
      <c r="B22" s="143"/>
      <c r="C22" s="143" t="s">
        <v>64</v>
      </c>
      <c r="D22" s="143" t="s">
        <v>209</v>
      </c>
      <c r="E22" s="143"/>
      <c r="F22" s="143"/>
      <c r="G22" s="143"/>
      <c r="H22" s="143"/>
      <c r="I22" s="115"/>
      <c r="J22" s="115"/>
      <c r="K22" s="115"/>
      <c r="L22" s="18"/>
      <c r="M22" s="18"/>
      <c r="N22" s="18"/>
      <c r="O22" s="18"/>
      <c r="P22" s="18"/>
      <c r="Q22" s="18"/>
      <c r="R22" s="18"/>
      <c r="S22" s="18"/>
      <c r="T22" s="18"/>
      <c r="U22" s="18"/>
      <c r="V22" s="18"/>
      <c r="W22" s="18"/>
      <c r="X22" s="18"/>
      <c r="Y22" s="18"/>
      <c r="Z22" s="18"/>
      <c r="AA22" s="18"/>
      <c r="AB22" s="18"/>
      <c r="AC22" s="18"/>
      <c r="AD22" s="18"/>
      <c r="AE22" s="18"/>
      <c r="AF22" s="18"/>
      <c r="AG22" s="18"/>
      <c r="AH22" s="18"/>
      <c r="AI22" s="18"/>
    </row>
    <row r="23" spans="2:35" hidden="1" x14ac:dyDescent="0.2">
      <c r="B23" s="143"/>
      <c r="C23" s="143" t="s">
        <v>65</v>
      </c>
      <c r="D23" s="143" t="s">
        <v>119</v>
      </c>
      <c r="E23" s="143"/>
      <c r="F23" s="143"/>
      <c r="G23" s="143"/>
      <c r="H23" s="143"/>
      <c r="I23" s="115"/>
      <c r="J23" s="115"/>
      <c r="K23" s="115"/>
      <c r="L23" s="18"/>
      <c r="M23" s="18"/>
      <c r="N23" s="18"/>
      <c r="O23" s="18"/>
      <c r="P23" s="18"/>
      <c r="Q23" s="18"/>
      <c r="R23" s="18"/>
      <c r="S23" s="18"/>
      <c r="T23" s="18"/>
      <c r="U23" s="18"/>
      <c r="V23" s="18"/>
      <c r="W23" s="18"/>
      <c r="X23" s="18"/>
      <c r="Y23" s="18"/>
      <c r="Z23" s="18"/>
      <c r="AA23" s="18"/>
      <c r="AB23" s="18"/>
      <c r="AC23" s="18"/>
      <c r="AD23" s="18"/>
      <c r="AE23" s="18"/>
      <c r="AF23" s="18"/>
      <c r="AG23" s="18"/>
      <c r="AH23" s="18"/>
      <c r="AI23" s="18"/>
    </row>
    <row r="24" spans="2:35" hidden="1" x14ac:dyDescent="0.2">
      <c r="B24" s="143"/>
      <c r="C24" s="143" t="s">
        <v>67</v>
      </c>
      <c r="D24" s="143" t="s">
        <v>153</v>
      </c>
      <c r="E24" s="143"/>
      <c r="F24" s="143"/>
      <c r="G24" s="143"/>
      <c r="H24" s="143"/>
      <c r="I24" s="115"/>
      <c r="J24" s="115"/>
      <c r="K24" s="115"/>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idden="1" x14ac:dyDescent="0.2">
      <c r="B25" s="143"/>
      <c r="C25" s="143" t="s">
        <v>66</v>
      </c>
      <c r="D25" s="143"/>
      <c r="E25" s="143"/>
      <c r="F25" s="143"/>
      <c r="G25" s="143"/>
      <c r="H25" s="143"/>
      <c r="I25" s="115"/>
      <c r="J25" s="115"/>
      <c r="K25" s="115"/>
      <c r="L25" s="18"/>
      <c r="M25" s="18"/>
      <c r="N25" s="18"/>
      <c r="O25" s="18"/>
      <c r="P25" s="18"/>
      <c r="Q25" s="18"/>
      <c r="R25" s="18"/>
      <c r="S25" s="18"/>
      <c r="T25" s="18"/>
      <c r="U25" s="18"/>
      <c r="V25" s="18"/>
      <c r="W25" s="18"/>
      <c r="X25" s="18"/>
      <c r="Y25" s="18"/>
      <c r="Z25" s="18"/>
      <c r="AA25" s="18"/>
      <c r="AB25" s="18"/>
      <c r="AC25" s="18"/>
      <c r="AD25" s="18"/>
      <c r="AE25" s="18"/>
      <c r="AF25" s="18"/>
      <c r="AG25" s="18"/>
      <c r="AH25" s="18"/>
      <c r="AI25" s="18"/>
    </row>
    <row r="26" spans="2:35" hidden="1" x14ac:dyDescent="0.2">
      <c r="B26" s="143"/>
      <c r="C26" s="143"/>
      <c r="D26" s="143"/>
      <c r="E26" s="143"/>
      <c r="F26" s="143"/>
      <c r="G26" s="143"/>
      <c r="H26" s="143"/>
      <c r="I26" s="115"/>
      <c r="J26" s="115"/>
      <c r="K26" s="115"/>
      <c r="L26" s="18"/>
      <c r="M26" s="18"/>
      <c r="N26" s="18"/>
      <c r="O26" s="18"/>
      <c r="P26" s="18"/>
      <c r="Q26" s="18"/>
      <c r="R26" s="18"/>
      <c r="S26" s="18"/>
      <c r="T26" s="18"/>
      <c r="U26" s="18"/>
      <c r="V26" s="18"/>
      <c r="W26" s="18"/>
      <c r="X26" s="18"/>
      <c r="Y26" s="18"/>
      <c r="Z26" s="18"/>
      <c r="AA26" s="18"/>
      <c r="AB26" s="18"/>
      <c r="AC26" s="18"/>
      <c r="AD26" s="18"/>
      <c r="AE26" s="18"/>
      <c r="AF26" s="18"/>
      <c r="AG26" s="18"/>
      <c r="AH26" s="18"/>
      <c r="AI26" s="18"/>
    </row>
    <row r="27" spans="2:35" hidden="1" x14ac:dyDescent="0.2">
      <c r="B27" s="143"/>
      <c r="C27" s="143"/>
      <c r="D27" s="143"/>
      <c r="E27" s="143"/>
      <c r="F27" s="143"/>
      <c r="G27" s="143"/>
      <c r="H27" s="143"/>
      <c r="I27" s="115"/>
      <c r="J27" s="115"/>
      <c r="K27" s="115"/>
      <c r="L27" s="18"/>
      <c r="M27" s="18"/>
      <c r="N27" s="18"/>
      <c r="O27" s="18"/>
      <c r="P27" s="18"/>
      <c r="Q27" s="18"/>
      <c r="R27" s="18"/>
      <c r="S27" s="18"/>
      <c r="T27" s="18"/>
      <c r="U27" s="18"/>
      <c r="V27" s="18"/>
      <c r="W27" s="18"/>
      <c r="X27" s="18"/>
      <c r="Y27" s="18"/>
      <c r="Z27" s="18"/>
      <c r="AA27" s="18"/>
      <c r="AB27" s="18"/>
      <c r="AC27" s="18"/>
      <c r="AD27" s="18"/>
      <c r="AE27" s="18"/>
      <c r="AF27" s="18"/>
      <c r="AG27" s="18"/>
      <c r="AH27" s="18"/>
      <c r="AI27" s="18"/>
    </row>
    <row r="28" spans="2:35" x14ac:dyDescent="0.2">
      <c r="B28" s="143"/>
      <c r="C28" s="143"/>
      <c r="D28" s="143"/>
      <c r="E28" s="143"/>
      <c r="F28" s="143"/>
      <c r="G28" s="143"/>
      <c r="H28" s="143"/>
      <c r="I28" s="115"/>
      <c r="J28" s="115"/>
      <c r="K28" s="115"/>
      <c r="L28" s="18"/>
      <c r="M28" s="18"/>
      <c r="N28" s="18"/>
      <c r="O28" s="18"/>
      <c r="P28" s="18"/>
      <c r="Q28" s="18"/>
      <c r="R28" s="18"/>
      <c r="S28" s="18"/>
      <c r="T28" s="18"/>
      <c r="U28" s="18"/>
      <c r="V28" s="18"/>
      <c r="W28" s="18"/>
      <c r="X28" s="18"/>
      <c r="Y28" s="18"/>
      <c r="Z28" s="18"/>
      <c r="AA28" s="18"/>
      <c r="AB28" s="18"/>
      <c r="AC28" s="18"/>
      <c r="AD28" s="18"/>
      <c r="AE28" s="18"/>
      <c r="AF28" s="18"/>
      <c r="AG28" s="18"/>
      <c r="AH28" s="18"/>
      <c r="AI28" s="18"/>
    </row>
    <row r="29" spans="2:35" x14ac:dyDescent="0.2">
      <c r="B29" s="196"/>
      <c r="C29" s="196"/>
      <c r="D29" s="196"/>
      <c r="E29" s="196"/>
      <c r="F29" s="196"/>
      <c r="G29" s="196"/>
      <c r="H29" s="196"/>
      <c r="I29" s="117"/>
      <c r="J29" s="117"/>
      <c r="K29" s="117"/>
      <c r="L29" s="18"/>
      <c r="M29" s="18"/>
      <c r="N29" s="18"/>
      <c r="O29" s="18"/>
      <c r="P29" s="18"/>
      <c r="Q29" s="18"/>
      <c r="R29" s="18"/>
      <c r="S29" s="18"/>
      <c r="T29" s="18"/>
      <c r="U29" s="18"/>
      <c r="V29" s="18"/>
      <c r="W29" s="18"/>
      <c r="X29" s="18"/>
      <c r="Y29" s="18"/>
      <c r="Z29" s="18"/>
      <c r="AA29" s="18"/>
      <c r="AB29" s="18"/>
      <c r="AC29" s="18"/>
      <c r="AD29" s="18"/>
      <c r="AE29" s="18"/>
      <c r="AF29" s="18"/>
      <c r="AG29" s="18"/>
      <c r="AH29" s="18"/>
      <c r="AI29" s="18"/>
    </row>
    <row r="30" spans="2:35" x14ac:dyDescent="0.2">
      <c r="B30" s="196"/>
      <c r="C30" s="197"/>
      <c r="D30" s="196"/>
      <c r="E30" s="196"/>
      <c r="F30" s="196"/>
      <c r="G30" s="196"/>
      <c r="H30" s="196"/>
      <c r="I30" s="117"/>
      <c r="J30" s="117"/>
      <c r="K30" s="117"/>
      <c r="L30" s="18"/>
      <c r="M30" s="18"/>
      <c r="N30" s="18"/>
      <c r="O30" s="18"/>
      <c r="P30" s="18"/>
      <c r="Q30" s="18"/>
      <c r="R30" s="18"/>
      <c r="S30" s="18"/>
      <c r="T30" s="18"/>
      <c r="U30" s="18"/>
      <c r="V30" s="18"/>
      <c r="W30" s="18"/>
      <c r="X30" s="18"/>
      <c r="Y30" s="18"/>
      <c r="Z30" s="18"/>
      <c r="AA30" s="18"/>
      <c r="AB30" s="18"/>
      <c r="AC30" s="18"/>
      <c r="AD30" s="18"/>
      <c r="AE30" s="18"/>
      <c r="AF30" s="18"/>
      <c r="AG30" s="18"/>
      <c r="AH30" s="18"/>
      <c r="AI30" s="18"/>
    </row>
    <row r="31" spans="2:35" x14ac:dyDescent="0.2">
      <c r="B31" s="196"/>
      <c r="C31" s="197"/>
      <c r="D31" s="196"/>
      <c r="E31" s="196"/>
      <c r="F31" s="196"/>
      <c r="G31" s="196"/>
      <c r="H31" s="196"/>
      <c r="I31" s="117"/>
      <c r="J31" s="117"/>
      <c r="K31" s="117"/>
      <c r="L31" s="18"/>
      <c r="M31" s="18"/>
      <c r="N31" s="18"/>
      <c r="O31" s="18"/>
      <c r="P31" s="18"/>
      <c r="Q31" s="18"/>
      <c r="R31" s="18"/>
      <c r="S31" s="18"/>
      <c r="T31" s="18"/>
      <c r="U31" s="18"/>
      <c r="V31" s="18"/>
      <c r="W31" s="18"/>
      <c r="X31" s="18"/>
      <c r="Y31" s="18"/>
      <c r="Z31" s="18"/>
      <c r="AA31" s="18"/>
      <c r="AB31" s="18"/>
      <c r="AC31" s="18"/>
      <c r="AD31" s="18"/>
      <c r="AE31" s="18"/>
      <c r="AF31" s="18"/>
      <c r="AG31" s="18"/>
      <c r="AH31" s="18"/>
      <c r="AI31" s="18"/>
    </row>
    <row r="32" spans="2:35" x14ac:dyDescent="0.2">
      <c r="B32" s="196"/>
      <c r="C32" s="197"/>
      <c r="D32" s="196"/>
      <c r="E32" s="196"/>
      <c r="F32" s="196"/>
      <c r="G32" s="196"/>
      <c r="H32" s="196"/>
      <c r="I32" s="117"/>
      <c r="J32" s="117"/>
      <c r="K32" s="117"/>
      <c r="L32" s="18"/>
      <c r="M32" s="18"/>
      <c r="N32" s="18"/>
      <c r="O32" s="18"/>
      <c r="P32" s="18"/>
      <c r="Q32" s="18"/>
      <c r="R32" s="18"/>
      <c r="S32" s="18"/>
      <c r="T32" s="18"/>
      <c r="U32" s="18"/>
      <c r="V32" s="18"/>
      <c r="W32" s="18"/>
      <c r="X32" s="18"/>
      <c r="Y32" s="18"/>
      <c r="Z32" s="18"/>
      <c r="AA32" s="18"/>
      <c r="AB32" s="18"/>
      <c r="AC32" s="18"/>
      <c r="AD32" s="18"/>
      <c r="AE32" s="18"/>
      <c r="AF32" s="18"/>
      <c r="AG32" s="18"/>
      <c r="AH32" s="18"/>
      <c r="AI32" s="18"/>
    </row>
    <row r="33" spans="2:35" x14ac:dyDescent="0.2">
      <c r="B33" s="196"/>
      <c r="C33" s="197"/>
      <c r="D33" s="196"/>
      <c r="E33" s="196"/>
      <c r="F33" s="196"/>
      <c r="G33" s="196"/>
      <c r="H33" s="196"/>
      <c r="I33" s="117"/>
      <c r="J33" s="117"/>
      <c r="K33" s="117"/>
      <c r="L33" s="18"/>
      <c r="M33" s="18"/>
      <c r="N33" s="18"/>
      <c r="O33" s="18"/>
      <c r="P33" s="18"/>
      <c r="Q33" s="18"/>
      <c r="R33" s="18"/>
      <c r="S33" s="18"/>
      <c r="T33" s="18"/>
      <c r="U33" s="18"/>
      <c r="V33" s="18"/>
      <c r="W33" s="18"/>
      <c r="X33" s="18"/>
      <c r="Y33" s="18"/>
      <c r="Z33" s="18"/>
      <c r="AA33" s="18"/>
      <c r="AB33" s="18"/>
      <c r="AC33" s="18"/>
      <c r="AD33" s="18"/>
      <c r="AE33" s="18"/>
      <c r="AF33" s="18"/>
      <c r="AG33" s="18"/>
      <c r="AH33" s="18"/>
      <c r="AI33" s="18"/>
    </row>
    <row r="34" spans="2:35" x14ac:dyDescent="0.2">
      <c r="B34" s="117"/>
      <c r="C34" s="118" t="s">
        <v>210</v>
      </c>
      <c r="D34" s="117"/>
      <c r="E34" s="117"/>
      <c r="F34" s="117"/>
      <c r="G34" s="117"/>
      <c r="H34" s="117"/>
      <c r="I34" s="117"/>
      <c r="J34" s="117"/>
      <c r="K34" s="117"/>
      <c r="L34" s="18"/>
      <c r="M34" s="18"/>
      <c r="N34" s="18"/>
      <c r="O34" s="18"/>
      <c r="P34" s="18"/>
      <c r="Q34" s="18"/>
      <c r="R34" s="18"/>
      <c r="S34" s="18"/>
      <c r="T34" s="18"/>
      <c r="U34" s="18"/>
      <c r="V34" s="18"/>
      <c r="W34" s="18"/>
      <c r="X34" s="18"/>
      <c r="Y34" s="18"/>
      <c r="Z34" s="18"/>
      <c r="AA34" s="18"/>
      <c r="AB34" s="18"/>
      <c r="AC34" s="18"/>
      <c r="AD34" s="18"/>
      <c r="AE34" s="18"/>
      <c r="AF34" s="18"/>
      <c r="AG34" s="18"/>
      <c r="AH34" s="18"/>
      <c r="AI34" s="18"/>
    </row>
    <row r="35" spans="2:35" x14ac:dyDescent="0.2">
      <c r="B35" s="117"/>
      <c r="C35" s="117"/>
      <c r="D35" s="117"/>
      <c r="E35" s="117"/>
      <c r="F35" s="117"/>
      <c r="G35" s="117"/>
      <c r="H35" s="117"/>
      <c r="I35" s="117"/>
      <c r="J35" s="117"/>
      <c r="K35" s="117"/>
      <c r="L35" s="18"/>
      <c r="M35" s="18"/>
      <c r="N35" s="18"/>
      <c r="O35" s="18"/>
      <c r="P35" s="18"/>
      <c r="Q35" s="18"/>
      <c r="R35" s="18"/>
      <c r="S35" s="18"/>
      <c r="T35" s="18"/>
      <c r="U35" s="18"/>
      <c r="V35" s="18"/>
      <c r="W35" s="18"/>
      <c r="X35" s="18"/>
      <c r="Y35" s="18"/>
      <c r="Z35" s="18"/>
      <c r="AA35" s="18"/>
      <c r="AB35" s="18"/>
      <c r="AC35" s="18"/>
      <c r="AD35" s="18"/>
      <c r="AE35" s="18"/>
      <c r="AF35" s="18"/>
      <c r="AG35" s="18"/>
      <c r="AH35" s="18"/>
      <c r="AI35" s="18"/>
    </row>
    <row r="36" spans="2:35" x14ac:dyDescent="0.2">
      <c r="B36" s="117"/>
      <c r="C36" s="117"/>
      <c r="D36" s="117"/>
      <c r="E36" s="117"/>
      <c r="F36" s="117"/>
      <c r="G36" s="117"/>
      <c r="H36" s="117"/>
      <c r="I36" s="117"/>
      <c r="J36" s="117"/>
      <c r="K36" s="117"/>
      <c r="L36" s="18"/>
      <c r="M36" s="18"/>
      <c r="N36" s="18"/>
      <c r="O36" s="18"/>
      <c r="P36" s="18"/>
      <c r="Q36" s="18"/>
      <c r="R36" s="18"/>
      <c r="S36" s="18"/>
      <c r="T36" s="18"/>
      <c r="U36" s="18"/>
      <c r="V36" s="18"/>
      <c r="W36" s="18"/>
      <c r="X36" s="18"/>
      <c r="Y36" s="18"/>
      <c r="Z36" s="18"/>
      <c r="AA36" s="18"/>
      <c r="AB36" s="18"/>
      <c r="AC36" s="18"/>
      <c r="AD36" s="18"/>
      <c r="AE36" s="18"/>
      <c r="AF36" s="18"/>
      <c r="AG36" s="18"/>
      <c r="AH36" s="18"/>
      <c r="AI36" s="18"/>
    </row>
    <row r="37" spans="2:35" ht="178.5" x14ac:dyDescent="0.2">
      <c r="B37" s="117"/>
      <c r="C37" s="119" t="s">
        <v>211</v>
      </c>
      <c r="D37" s="117"/>
      <c r="E37" s="117" t="s">
        <v>212</v>
      </c>
      <c r="F37" s="117"/>
      <c r="G37" s="117"/>
      <c r="H37" s="117"/>
      <c r="I37" s="117"/>
      <c r="J37" s="117"/>
      <c r="K37" s="117"/>
      <c r="L37" s="18"/>
      <c r="M37" s="18"/>
      <c r="N37" s="18"/>
      <c r="O37" s="18"/>
      <c r="P37" s="18"/>
      <c r="Q37" s="18"/>
      <c r="R37" s="18"/>
      <c r="S37" s="18"/>
      <c r="T37" s="18"/>
      <c r="U37" s="18"/>
      <c r="V37" s="18"/>
      <c r="W37" s="18"/>
      <c r="X37" s="18"/>
      <c r="Y37" s="18"/>
      <c r="Z37" s="18"/>
      <c r="AA37" s="18"/>
      <c r="AB37" s="18"/>
      <c r="AC37" s="18"/>
      <c r="AD37" s="18"/>
      <c r="AE37" s="18"/>
      <c r="AF37" s="18"/>
      <c r="AG37" s="18"/>
      <c r="AH37" s="18"/>
      <c r="AI37" s="18"/>
    </row>
    <row r="38" spans="2:35" x14ac:dyDescent="0.2">
      <c r="B38" s="117"/>
      <c r="C38" s="117"/>
      <c r="D38" s="117"/>
      <c r="E38" s="117"/>
      <c r="F38" s="117"/>
      <c r="G38" s="117"/>
      <c r="H38" s="117"/>
      <c r="I38" s="117"/>
      <c r="J38" s="117"/>
      <c r="K38" s="117"/>
      <c r="L38" s="18"/>
      <c r="M38" s="18"/>
      <c r="N38" s="18"/>
      <c r="O38" s="18"/>
      <c r="P38" s="18"/>
      <c r="Q38" s="18"/>
      <c r="R38" s="18"/>
      <c r="S38" s="18"/>
      <c r="T38" s="18"/>
      <c r="U38" s="18"/>
      <c r="V38" s="18"/>
      <c r="W38" s="18"/>
      <c r="X38" s="18"/>
      <c r="Y38" s="18"/>
      <c r="Z38" s="18"/>
      <c r="AA38" s="18"/>
      <c r="AB38" s="18"/>
      <c r="AC38" s="18"/>
      <c r="AD38" s="18"/>
      <c r="AE38" s="18"/>
      <c r="AF38" s="18"/>
      <c r="AG38" s="18"/>
      <c r="AH38" s="18"/>
      <c r="AI38" s="18"/>
    </row>
    <row r="39" spans="2:35" x14ac:dyDescent="0.2">
      <c r="B39" s="117"/>
      <c r="C39" s="117"/>
      <c r="D39" s="117"/>
      <c r="E39" s="120" t="s">
        <v>213</v>
      </c>
      <c r="F39" s="117"/>
      <c r="G39" s="117"/>
      <c r="H39" s="117"/>
      <c r="I39" s="117"/>
      <c r="J39" s="117"/>
      <c r="K39" s="117"/>
      <c r="L39" s="18"/>
      <c r="M39" s="18"/>
      <c r="N39" s="18"/>
      <c r="O39" s="18"/>
      <c r="P39" s="18"/>
      <c r="Q39" s="18"/>
      <c r="R39" s="18"/>
      <c r="S39" s="18"/>
      <c r="T39" s="18"/>
      <c r="U39" s="18"/>
      <c r="V39" s="18"/>
      <c r="W39" s="18"/>
      <c r="X39" s="18"/>
      <c r="Y39" s="18"/>
      <c r="Z39" s="18"/>
      <c r="AA39" s="18"/>
      <c r="AB39" s="18"/>
      <c r="AC39" s="18"/>
      <c r="AD39" s="18"/>
      <c r="AE39" s="18"/>
      <c r="AF39" s="18"/>
      <c r="AG39" s="18"/>
      <c r="AH39" s="18"/>
      <c r="AI39" s="18"/>
    </row>
    <row r="40" spans="2:35" x14ac:dyDescent="0.2">
      <c r="B40" s="117"/>
      <c r="C40" s="117"/>
      <c r="D40" s="117"/>
      <c r="E40" s="120"/>
      <c r="F40" s="117"/>
      <c r="G40" s="117"/>
      <c r="H40" s="117"/>
      <c r="I40" s="117"/>
      <c r="J40" s="117"/>
      <c r="K40" s="117"/>
      <c r="L40" s="18"/>
      <c r="M40" s="18"/>
      <c r="N40" s="18"/>
      <c r="O40" s="18"/>
      <c r="P40" s="18"/>
      <c r="Q40" s="18"/>
      <c r="R40" s="18"/>
      <c r="S40" s="18"/>
      <c r="T40" s="18"/>
      <c r="U40" s="18"/>
      <c r="V40" s="18"/>
      <c r="W40" s="18"/>
      <c r="X40" s="18"/>
      <c r="Y40" s="18"/>
      <c r="Z40" s="18"/>
      <c r="AA40" s="18"/>
      <c r="AB40" s="18"/>
      <c r="AC40" s="18"/>
      <c r="AD40" s="18"/>
      <c r="AE40" s="18"/>
      <c r="AF40" s="18"/>
      <c r="AG40" s="18"/>
      <c r="AH40" s="18"/>
      <c r="AI40" s="18"/>
    </row>
    <row r="41" spans="2:35" x14ac:dyDescent="0.2">
      <c r="B41" s="117"/>
      <c r="C41" s="117"/>
      <c r="D41" s="117"/>
      <c r="E41" s="121"/>
      <c r="F41" s="117"/>
      <c r="G41" s="117"/>
      <c r="H41" s="117"/>
      <c r="I41" s="117"/>
      <c r="J41" s="117"/>
      <c r="K41" s="117"/>
      <c r="L41" s="18"/>
      <c r="M41" s="18"/>
      <c r="N41" s="18"/>
      <c r="O41" s="18"/>
      <c r="P41" s="18"/>
      <c r="Q41" s="18"/>
      <c r="R41" s="18"/>
      <c r="S41" s="18"/>
      <c r="T41" s="18"/>
      <c r="U41" s="18"/>
      <c r="V41" s="18"/>
      <c r="W41" s="18"/>
      <c r="X41" s="18"/>
      <c r="Y41" s="18"/>
      <c r="Z41" s="18"/>
      <c r="AA41" s="18"/>
      <c r="AB41" s="18"/>
      <c r="AC41" s="18"/>
      <c r="AD41" s="18"/>
      <c r="AE41" s="18"/>
      <c r="AF41" s="18"/>
      <c r="AG41" s="18"/>
      <c r="AH41" s="18"/>
      <c r="AI41" s="18"/>
    </row>
    <row r="42" spans="2:35" x14ac:dyDescent="0.2">
      <c r="B42" s="117"/>
      <c r="C42" s="117"/>
      <c r="D42" s="117"/>
      <c r="E42" s="118" t="s">
        <v>214</v>
      </c>
      <c r="F42" s="117"/>
      <c r="G42" s="117"/>
      <c r="H42" s="117"/>
      <c r="I42" s="117"/>
      <c r="J42" s="117"/>
      <c r="K42" s="117"/>
      <c r="L42" s="18"/>
      <c r="M42" s="18"/>
      <c r="N42" s="18"/>
      <c r="O42" s="18"/>
      <c r="P42" s="18"/>
      <c r="Q42" s="18"/>
      <c r="R42" s="18"/>
      <c r="S42" s="18"/>
      <c r="T42" s="18"/>
      <c r="U42" s="18"/>
      <c r="V42" s="18"/>
      <c r="W42" s="18"/>
      <c r="X42" s="18"/>
      <c r="Y42" s="18"/>
      <c r="Z42" s="18"/>
      <c r="AA42" s="18"/>
      <c r="AB42" s="18"/>
      <c r="AC42" s="18"/>
      <c r="AD42" s="18"/>
      <c r="AE42" s="18"/>
      <c r="AF42" s="18"/>
      <c r="AG42" s="18"/>
      <c r="AH42" s="18"/>
      <c r="AI42" s="18"/>
    </row>
    <row r="43" spans="2:35" x14ac:dyDescent="0.2">
      <c r="B43" s="117"/>
      <c r="C43" s="117"/>
      <c r="D43" s="117"/>
      <c r="E43" s="117"/>
      <c r="F43" s="117"/>
      <c r="G43" s="117"/>
      <c r="H43" s="117"/>
      <c r="I43" s="117"/>
      <c r="J43" s="117"/>
      <c r="K43" s="117"/>
      <c r="L43" s="18"/>
      <c r="M43" s="18"/>
      <c r="N43" s="18"/>
      <c r="O43" s="18"/>
      <c r="P43" s="18"/>
      <c r="Q43" s="18"/>
      <c r="R43" s="18"/>
      <c r="S43" s="18"/>
      <c r="T43" s="18"/>
      <c r="U43" s="18"/>
      <c r="V43" s="18"/>
      <c r="W43" s="18"/>
      <c r="X43" s="18"/>
      <c r="Y43" s="18"/>
      <c r="Z43" s="18"/>
      <c r="AA43" s="18"/>
      <c r="AB43" s="18"/>
      <c r="AC43" s="18"/>
      <c r="AD43" s="18"/>
      <c r="AE43" s="18"/>
      <c r="AF43" s="18"/>
      <c r="AG43" s="18"/>
      <c r="AH43" s="18"/>
      <c r="AI43" s="18"/>
    </row>
    <row r="44" spans="2:35" x14ac:dyDescent="0.2">
      <c r="B44" s="115"/>
      <c r="C44" s="115"/>
      <c r="D44" s="115"/>
      <c r="E44" s="115"/>
      <c r="F44" s="115"/>
      <c r="G44" s="115"/>
      <c r="H44" s="115"/>
      <c r="I44" s="115"/>
      <c r="J44" s="115"/>
      <c r="K44" s="115"/>
      <c r="L44" s="18"/>
      <c r="M44" s="18"/>
      <c r="N44" s="18"/>
      <c r="O44" s="18"/>
      <c r="P44" s="18"/>
      <c r="Q44" s="18"/>
      <c r="R44" s="18"/>
      <c r="S44" s="18"/>
      <c r="T44" s="18"/>
      <c r="U44" s="18"/>
      <c r="V44" s="18"/>
      <c r="W44" s="18"/>
      <c r="X44" s="18"/>
      <c r="Y44" s="18"/>
      <c r="Z44" s="18"/>
      <c r="AA44" s="18"/>
      <c r="AB44" s="18"/>
      <c r="AC44" s="18"/>
      <c r="AD44" s="18"/>
      <c r="AE44" s="18"/>
      <c r="AF44" s="18"/>
      <c r="AG44" s="18"/>
      <c r="AH44" s="18"/>
      <c r="AI44" s="18"/>
    </row>
    <row r="45" spans="2:35" x14ac:dyDescent="0.2">
      <c r="B45" s="115"/>
      <c r="C45" s="115"/>
      <c r="D45" s="115"/>
      <c r="E45" s="115"/>
      <c r="F45" s="115"/>
      <c r="G45" s="115"/>
      <c r="H45" s="115"/>
      <c r="I45" s="115"/>
      <c r="J45" s="115"/>
      <c r="K45" s="115"/>
      <c r="L45" s="18"/>
      <c r="M45" s="18"/>
      <c r="N45" s="18"/>
      <c r="O45" s="18"/>
      <c r="P45" s="18"/>
      <c r="Q45" s="18"/>
      <c r="R45" s="18"/>
      <c r="S45" s="18"/>
      <c r="T45" s="18"/>
      <c r="U45" s="18"/>
      <c r="V45" s="18"/>
      <c r="W45" s="18"/>
      <c r="X45" s="18"/>
      <c r="Y45" s="18"/>
      <c r="Z45" s="18"/>
      <c r="AA45" s="18"/>
      <c r="AB45" s="18"/>
      <c r="AC45" s="18"/>
      <c r="AD45" s="18"/>
      <c r="AE45" s="18"/>
      <c r="AF45" s="18"/>
      <c r="AG45" s="18"/>
      <c r="AH45" s="18"/>
      <c r="AI45" s="18"/>
    </row>
    <row r="46" spans="2:35" x14ac:dyDescent="0.2">
      <c r="B46" s="115"/>
      <c r="C46" s="115"/>
      <c r="D46" s="115"/>
      <c r="E46" s="115"/>
      <c r="F46" s="115"/>
      <c r="G46" s="115"/>
      <c r="H46" s="115"/>
      <c r="I46" s="115"/>
      <c r="J46" s="115"/>
      <c r="K46" s="115"/>
      <c r="L46" s="18"/>
      <c r="M46" s="18"/>
      <c r="N46" s="18"/>
      <c r="O46" s="18"/>
      <c r="P46" s="18"/>
      <c r="Q46" s="18"/>
      <c r="R46" s="18"/>
      <c r="S46" s="18"/>
      <c r="T46" s="18"/>
      <c r="U46" s="18"/>
      <c r="V46" s="18"/>
      <c r="W46" s="18"/>
      <c r="X46" s="18"/>
      <c r="Y46" s="18"/>
      <c r="Z46" s="18"/>
      <c r="AA46" s="18"/>
      <c r="AB46" s="18"/>
      <c r="AC46" s="18"/>
      <c r="AD46" s="18"/>
      <c r="AE46" s="18"/>
      <c r="AF46" s="18"/>
      <c r="AG46" s="18"/>
      <c r="AH46" s="18"/>
      <c r="AI46" s="18"/>
    </row>
    <row r="47" spans="2:35" x14ac:dyDescent="0.2">
      <c r="B47" s="115"/>
      <c r="C47" s="115"/>
      <c r="D47" s="115"/>
      <c r="E47" s="115"/>
      <c r="F47" s="115"/>
      <c r="G47" s="115"/>
      <c r="H47" s="115"/>
      <c r="I47" s="115"/>
      <c r="J47" s="115"/>
      <c r="K47" s="115"/>
      <c r="L47" s="18"/>
      <c r="M47" s="18"/>
      <c r="N47" s="18"/>
      <c r="O47" s="18"/>
      <c r="P47" s="18"/>
      <c r="Q47" s="18"/>
      <c r="R47" s="18"/>
      <c r="S47" s="18"/>
      <c r="T47" s="18"/>
      <c r="U47" s="18"/>
      <c r="V47" s="18"/>
      <c r="W47" s="18"/>
      <c r="X47" s="18"/>
      <c r="Y47" s="18"/>
      <c r="Z47" s="18"/>
      <c r="AA47" s="18"/>
      <c r="AB47" s="18"/>
      <c r="AC47" s="18"/>
      <c r="AD47" s="18"/>
      <c r="AE47" s="18"/>
      <c r="AF47" s="18"/>
      <c r="AG47" s="18"/>
      <c r="AH47" s="18"/>
      <c r="AI47" s="18"/>
    </row>
    <row r="48" spans="2:35" x14ac:dyDescent="0.2">
      <c r="B48" s="115"/>
      <c r="C48" s="115"/>
      <c r="D48" s="115"/>
      <c r="E48" s="115"/>
      <c r="F48" s="115"/>
      <c r="G48" s="115"/>
      <c r="H48" s="115"/>
      <c r="I48" s="115"/>
      <c r="J48" s="115"/>
      <c r="K48" s="115"/>
      <c r="L48" s="18"/>
      <c r="M48" s="18"/>
      <c r="N48" s="18"/>
      <c r="O48" s="18"/>
      <c r="P48" s="18"/>
      <c r="Q48" s="18"/>
      <c r="R48" s="18"/>
      <c r="S48" s="18"/>
      <c r="T48" s="18"/>
      <c r="U48" s="18"/>
      <c r="V48" s="18"/>
      <c r="W48" s="18"/>
      <c r="X48" s="18"/>
      <c r="Y48" s="18"/>
      <c r="Z48" s="18"/>
      <c r="AA48" s="18"/>
      <c r="AB48" s="18"/>
      <c r="AC48" s="18"/>
      <c r="AD48" s="18"/>
      <c r="AE48" s="18"/>
      <c r="AF48" s="18"/>
      <c r="AG48" s="18"/>
      <c r="AH48" s="18"/>
      <c r="AI48" s="18"/>
    </row>
    <row r="49" spans="2:35" x14ac:dyDescent="0.2">
      <c r="B49" s="115"/>
      <c r="C49" s="115"/>
      <c r="D49" s="115"/>
      <c r="E49" s="115"/>
      <c r="F49" s="115"/>
      <c r="G49" s="115"/>
      <c r="H49" s="115"/>
      <c r="I49" s="115"/>
      <c r="J49" s="115"/>
      <c r="K49" s="115"/>
      <c r="L49" s="18"/>
      <c r="M49" s="18"/>
      <c r="N49" s="18"/>
      <c r="O49" s="18"/>
      <c r="P49" s="18"/>
      <c r="Q49" s="18"/>
      <c r="R49" s="18"/>
      <c r="S49" s="18"/>
      <c r="T49" s="18"/>
      <c r="U49" s="18"/>
      <c r="V49" s="18"/>
      <c r="W49" s="18"/>
      <c r="X49" s="18"/>
      <c r="Y49" s="18"/>
      <c r="Z49" s="18"/>
      <c r="AA49" s="18"/>
      <c r="AB49" s="18"/>
      <c r="AC49" s="18"/>
      <c r="AD49" s="18"/>
      <c r="AE49" s="18"/>
      <c r="AF49" s="18"/>
      <c r="AG49" s="18"/>
      <c r="AH49" s="18"/>
      <c r="AI49" s="18"/>
    </row>
    <row r="50" spans="2:35" x14ac:dyDescent="0.2">
      <c r="B50" s="115"/>
      <c r="C50" s="115"/>
      <c r="D50" s="115"/>
      <c r="E50" s="115"/>
      <c r="F50" s="115"/>
      <c r="G50" s="115"/>
      <c r="H50" s="115"/>
      <c r="I50" s="115"/>
      <c r="J50" s="115"/>
      <c r="K50" s="115"/>
      <c r="L50" s="18"/>
      <c r="M50" s="18"/>
      <c r="N50" s="18"/>
      <c r="O50" s="18"/>
      <c r="P50" s="18"/>
      <c r="Q50" s="18"/>
      <c r="R50" s="18"/>
      <c r="S50" s="18"/>
      <c r="T50" s="18"/>
      <c r="U50" s="18"/>
      <c r="V50" s="18"/>
      <c r="W50" s="18"/>
      <c r="X50" s="18"/>
      <c r="Y50" s="18"/>
      <c r="Z50" s="18"/>
      <c r="AA50" s="18"/>
      <c r="AB50" s="18"/>
      <c r="AC50" s="18"/>
      <c r="AD50" s="18"/>
      <c r="AE50" s="18"/>
      <c r="AF50" s="18"/>
      <c r="AG50" s="18"/>
      <c r="AH50" s="18"/>
      <c r="AI50" s="18"/>
    </row>
    <row r="51" spans="2:35" x14ac:dyDescent="0.2">
      <c r="B51" s="115"/>
      <c r="C51" s="115"/>
      <c r="D51" s="115"/>
      <c r="E51" s="115"/>
      <c r="F51" s="115"/>
      <c r="G51" s="115"/>
      <c r="H51" s="115"/>
      <c r="I51" s="115"/>
      <c r="J51" s="115"/>
      <c r="K51" s="115"/>
      <c r="L51" s="18"/>
      <c r="M51" s="18"/>
      <c r="N51" s="18"/>
      <c r="O51" s="18"/>
      <c r="P51" s="18"/>
      <c r="Q51" s="18"/>
      <c r="R51" s="18"/>
      <c r="S51" s="18"/>
      <c r="T51" s="18"/>
      <c r="U51" s="18"/>
      <c r="V51" s="18"/>
      <c r="W51" s="18"/>
      <c r="X51" s="18"/>
      <c r="Y51" s="18"/>
      <c r="Z51" s="18"/>
      <c r="AA51" s="18"/>
      <c r="AB51" s="18"/>
      <c r="AC51" s="18"/>
      <c r="AD51" s="18"/>
      <c r="AE51" s="18"/>
      <c r="AF51" s="18"/>
      <c r="AG51" s="18"/>
      <c r="AH51" s="18"/>
      <c r="AI51" s="18"/>
    </row>
    <row r="52" spans="2:35" x14ac:dyDescent="0.2">
      <c r="B52" s="115"/>
      <c r="C52" s="115"/>
      <c r="D52" s="115"/>
      <c r="E52" s="115"/>
      <c r="F52" s="115"/>
      <c r="G52" s="115"/>
      <c r="H52" s="115"/>
      <c r="I52" s="115"/>
      <c r="J52" s="115"/>
      <c r="K52" s="115"/>
      <c r="L52" s="18"/>
      <c r="M52" s="18"/>
      <c r="N52" s="18"/>
      <c r="O52" s="18"/>
      <c r="P52" s="18"/>
      <c r="Q52" s="18"/>
      <c r="R52" s="18"/>
      <c r="S52" s="18"/>
      <c r="T52" s="18"/>
      <c r="U52" s="18"/>
      <c r="V52" s="18"/>
      <c r="W52" s="18"/>
      <c r="X52" s="18"/>
      <c r="Y52" s="18"/>
      <c r="Z52" s="18"/>
      <c r="AA52" s="18"/>
      <c r="AB52" s="18"/>
      <c r="AC52" s="18"/>
      <c r="AD52" s="18"/>
      <c r="AE52" s="18"/>
      <c r="AF52" s="18"/>
      <c r="AG52" s="18"/>
      <c r="AH52" s="18"/>
      <c r="AI52" s="18"/>
    </row>
    <row r="53" spans="2:35" x14ac:dyDescent="0.2">
      <c r="B53" s="115"/>
      <c r="C53" s="115"/>
      <c r="D53" s="115"/>
      <c r="E53" s="115"/>
      <c r="F53" s="115"/>
      <c r="G53" s="115"/>
      <c r="H53" s="115"/>
      <c r="I53" s="115"/>
      <c r="J53" s="115"/>
      <c r="K53" s="115"/>
      <c r="L53" s="18"/>
      <c r="M53" s="18"/>
      <c r="N53" s="18"/>
      <c r="O53" s="18"/>
      <c r="P53" s="18"/>
      <c r="Q53" s="18"/>
      <c r="R53" s="18"/>
      <c r="S53" s="18"/>
      <c r="T53" s="18"/>
      <c r="U53" s="18"/>
      <c r="V53" s="18"/>
      <c r="W53" s="18"/>
      <c r="X53" s="18"/>
      <c r="Y53" s="18"/>
      <c r="Z53" s="18"/>
      <c r="AA53" s="18"/>
      <c r="AB53" s="18"/>
      <c r="AC53" s="18"/>
      <c r="AD53" s="18"/>
      <c r="AE53" s="18"/>
      <c r="AF53" s="18"/>
      <c r="AG53" s="18"/>
      <c r="AH53" s="18"/>
      <c r="AI53" s="18"/>
    </row>
    <row r="54" spans="2:35" x14ac:dyDescent="0.2">
      <c r="B54" s="115"/>
      <c r="C54" s="115"/>
      <c r="D54" s="115"/>
      <c r="E54" s="115"/>
      <c r="F54" s="115"/>
      <c r="G54" s="115"/>
      <c r="H54" s="115"/>
      <c r="I54" s="115"/>
      <c r="J54" s="115"/>
      <c r="K54" s="115"/>
      <c r="L54" s="18"/>
      <c r="M54" s="18"/>
      <c r="N54" s="18"/>
      <c r="O54" s="18"/>
      <c r="P54" s="18"/>
      <c r="Q54" s="18"/>
      <c r="R54" s="18"/>
      <c r="S54" s="18"/>
      <c r="T54" s="18"/>
      <c r="U54" s="18"/>
      <c r="V54" s="18"/>
      <c r="W54" s="18"/>
      <c r="X54" s="18"/>
      <c r="Y54" s="18"/>
      <c r="Z54" s="18"/>
      <c r="AA54" s="18"/>
      <c r="AB54" s="18"/>
      <c r="AC54" s="18"/>
      <c r="AD54" s="18"/>
      <c r="AE54" s="18"/>
      <c r="AF54" s="18"/>
      <c r="AG54" s="18"/>
      <c r="AH54" s="18"/>
      <c r="AI54" s="18"/>
    </row>
    <row r="55" spans="2:35" x14ac:dyDescent="0.2">
      <c r="B55" s="115"/>
      <c r="C55" s="115"/>
      <c r="D55" s="115"/>
      <c r="E55" s="115"/>
      <c r="F55" s="115"/>
      <c r="G55" s="115"/>
      <c r="H55" s="115"/>
      <c r="I55" s="115"/>
      <c r="J55" s="115"/>
      <c r="K55" s="115"/>
      <c r="L55" s="18"/>
      <c r="M55" s="18"/>
      <c r="N55" s="18"/>
      <c r="O55" s="18"/>
      <c r="P55" s="18"/>
      <c r="Q55" s="18"/>
      <c r="R55" s="18"/>
      <c r="S55" s="18"/>
      <c r="T55" s="18"/>
      <c r="U55" s="18"/>
      <c r="V55" s="18"/>
      <c r="W55" s="18"/>
      <c r="X55" s="18"/>
      <c r="Y55" s="18"/>
      <c r="Z55" s="18"/>
      <c r="AA55" s="18"/>
      <c r="AB55" s="18"/>
      <c r="AC55" s="18"/>
      <c r="AD55" s="18"/>
      <c r="AE55" s="18"/>
      <c r="AF55" s="18"/>
      <c r="AG55" s="18"/>
      <c r="AH55" s="18"/>
      <c r="AI55" s="18"/>
    </row>
    <row r="56" spans="2:35" x14ac:dyDescent="0.2">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row>
    <row r="57" spans="2:35" x14ac:dyDescent="0.2">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row>
    <row r="58" spans="2:35" x14ac:dyDescent="0.2">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row>
    <row r="59" spans="2:35" x14ac:dyDescent="0.2">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row>
    <row r="60" spans="2:35" x14ac:dyDescent="0.2">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row>
    <row r="61" spans="2:35" x14ac:dyDescent="0.2">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row>
    <row r="62" spans="2:35" x14ac:dyDescent="0.2">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row>
    <row r="63" spans="2:35" x14ac:dyDescent="0.2">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row>
    <row r="64" spans="2:35" x14ac:dyDescent="0.2">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row>
    <row r="65" spans="2:35" x14ac:dyDescent="0.2">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row>
    <row r="66" spans="2:35" x14ac:dyDescent="0.2">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row>
    <row r="67" spans="2:35" x14ac:dyDescent="0.2">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row>
    <row r="68" spans="2:35" x14ac:dyDescent="0.2">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row>
    <row r="69" spans="2:35" x14ac:dyDescent="0.2">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row>
    <row r="70" spans="2:35" x14ac:dyDescent="0.2">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row>
    <row r="71" spans="2:35" x14ac:dyDescent="0.2">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row>
    <row r="72" spans="2:35" x14ac:dyDescent="0.2">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row>
    <row r="73" spans="2:35" x14ac:dyDescent="0.2">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row>
    <row r="74" spans="2:35" x14ac:dyDescent="0.2">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row>
    <row r="75" spans="2:35" x14ac:dyDescent="0.2">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row>
    <row r="76" spans="2:35" x14ac:dyDescent="0.2">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row>
    <row r="77" spans="2:35" x14ac:dyDescent="0.2">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row>
    <row r="78" spans="2:35" x14ac:dyDescent="0.2">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row>
    <row r="79" spans="2:35" x14ac:dyDescent="0.2">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row>
    <row r="80" spans="2:35" x14ac:dyDescent="0.2">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row>
    <row r="81" spans="2:35" x14ac:dyDescent="0.2">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row>
    <row r="82" spans="2:35" x14ac:dyDescent="0.2">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row>
    <row r="83" spans="2:35" x14ac:dyDescent="0.2">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row>
    <row r="84" spans="2:35" x14ac:dyDescent="0.2">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row>
    <row r="85" spans="2:35" x14ac:dyDescent="0.2">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row>
    <row r="86" spans="2:35" x14ac:dyDescent="0.2">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row>
    <row r="87" spans="2:35" x14ac:dyDescent="0.2">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row>
    <row r="88" spans="2:35" x14ac:dyDescent="0.2">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row>
    <row r="89" spans="2:35" x14ac:dyDescent="0.2">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row>
    <row r="90" spans="2:35" x14ac:dyDescent="0.2">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row>
    <row r="91" spans="2:35" x14ac:dyDescent="0.2">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row>
    <row r="92" spans="2:35" x14ac:dyDescent="0.2">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row>
    <row r="93" spans="2:35" x14ac:dyDescent="0.2">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row>
    <row r="94" spans="2:35" x14ac:dyDescent="0.2">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row>
    <row r="95" spans="2:35" x14ac:dyDescent="0.2">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row>
    <row r="96" spans="2:35" x14ac:dyDescent="0.2">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row>
    <row r="97" spans="2:35" x14ac:dyDescent="0.2">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row>
    <row r="98" spans="2:35" x14ac:dyDescent="0.2">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row>
    <row r="99" spans="2:35" x14ac:dyDescent="0.2">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row>
    <row r="100" spans="2:35" x14ac:dyDescent="0.2">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row>
    <row r="101" spans="2:35" x14ac:dyDescent="0.2">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row>
    <row r="102" spans="2:35" x14ac:dyDescent="0.2">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row>
    <row r="103" spans="2:35" x14ac:dyDescent="0.2">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row>
    <row r="104" spans="2:35" x14ac:dyDescent="0.2">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row>
    <row r="105" spans="2:35" x14ac:dyDescent="0.2">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row>
    <row r="106" spans="2:35" x14ac:dyDescent="0.2">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row>
    <row r="107" spans="2:35" x14ac:dyDescent="0.2">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row>
    <row r="108" spans="2:35" x14ac:dyDescent="0.2">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row>
    <row r="109" spans="2:35" x14ac:dyDescent="0.2">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row>
    <row r="110" spans="2:35" x14ac:dyDescent="0.2">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row>
    <row r="111" spans="2:35" x14ac:dyDescent="0.2">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row>
    <row r="112" spans="2:35" x14ac:dyDescent="0.2">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row>
    <row r="113" spans="2:35" x14ac:dyDescent="0.2">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row>
    <row r="114" spans="2:35" x14ac:dyDescent="0.2">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row>
    <row r="115" spans="2:35" x14ac:dyDescent="0.2">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row>
    <row r="116" spans="2:35" x14ac:dyDescent="0.2">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row>
    <row r="117" spans="2:35" x14ac:dyDescent="0.2">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row>
    <row r="118" spans="2:35" x14ac:dyDescent="0.2">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row>
    <row r="119" spans="2:35" x14ac:dyDescent="0.2">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row>
    <row r="120" spans="2:35" x14ac:dyDescent="0.2">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row>
    <row r="121" spans="2:35" x14ac:dyDescent="0.2">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row>
    <row r="122" spans="2:35" x14ac:dyDescent="0.2">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row>
    <row r="123" spans="2:35" x14ac:dyDescent="0.2">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row>
    <row r="124" spans="2:35" x14ac:dyDescent="0.2">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row>
    <row r="125" spans="2:35" x14ac:dyDescent="0.2">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row>
    <row r="126" spans="2:35" x14ac:dyDescent="0.2">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row>
    <row r="127" spans="2:35" x14ac:dyDescent="0.2">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row>
    <row r="128" spans="2:35" x14ac:dyDescent="0.2">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row>
    <row r="129" spans="2:35" x14ac:dyDescent="0.2">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row>
    <row r="130" spans="2:35" x14ac:dyDescent="0.2">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row>
    <row r="131" spans="2:35" x14ac:dyDescent="0.2">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row>
    <row r="132" spans="2:35" x14ac:dyDescent="0.2">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row>
    <row r="133" spans="2:35" x14ac:dyDescent="0.2">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row>
    <row r="134" spans="2:35" x14ac:dyDescent="0.2">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row>
    <row r="135" spans="2:35" x14ac:dyDescent="0.2">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row>
    <row r="136" spans="2:35" x14ac:dyDescent="0.2">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row>
    <row r="137" spans="2:35" x14ac:dyDescent="0.2">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row>
    <row r="138" spans="2:35" x14ac:dyDescent="0.2">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row>
    <row r="139" spans="2:35" x14ac:dyDescent="0.2">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row>
    <row r="140" spans="2:35" x14ac:dyDescent="0.2">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row>
    <row r="141" spans="2:35" x14ac:dyDescent="0.2">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row>
    <row r="142" spans="2:35" x14ac:dyDescent="0.2">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row>
    <row r="143" spans="2:35" x14ac:dyDescent="0.2">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row>
    <row r="144" spans="2:35" x14ac:dyDescent="0.2">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row>
    <row r="145" spans="2:35" x14ac:dyDescent="0.2">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row>
    <row r="146" spans="2:35" x14ac:dyDescent="0.2">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row>
    <row r="147" spans="2:35" x14ac:dyDescent="0.2">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row>
    <row r="148" spans="2:35" x14ac:dyDescent="0.2">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row>
    <row r="149" spans="2:35" x14ac:dyDescent="0.2">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row>
    <row r="150" spans="2:35" x14ac:dyDescent="0.2">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row>
    <row r="151" spans="2:35" x14ac:dyDescent="0.2">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row>
    <row r="152" spans="2:35" x14ac:dyDescent="0.2">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row>
    <row r="153" spans="2:35" x14ac:dyDescent="0.2">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row>
    <row r="154" spans="2:35" x14ac:dyDescent="0.2">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row>
    <row r="155" spans="2:35" x14ac:dyDescent="0.2">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row>
    <row r="156" spans="2:35" x14ac:dyDescent="0.2">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row>
    <row r="157" spans="2:35" x14ac:dyDescent="0.2">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row>
    <row r="158" spans="2:35" x14ac:dyDescent="0.2">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row>
    <row r="159" spans="2:35" x14ac:dyDescent="0.2">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row>
    <row r="160" spans="2:35" x14ac:dyDescent="0.2">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row>
    <row r="161" spans="2:35" x14ac:dyDescent="0.2">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row>
    <row r="162" spans="2:35" x14ac:dyDescent="0.2">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row>
    <row r="163" spans="2:35" x14ac:dyDescent="0.2">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row>
    <row r="164" spans="2:35" x14ac:dyDescent="0.2">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row>
    <row r="165" spans="2:35" x14ac:dyDescent="0.2">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row>
    <row r="166" spans="2:35" x14ac:dyDescent="0.2">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row>
    <row r="167" spans="2:35" x14ac:dyDescent="0.2">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row>
    <row r="168" spans="2:35" x14ac:dyDescent="0.2">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row>
    <row r="169" spans="2:35" x14ac:dyDescent="0.2">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row>
    <row r="170" spans="2:35" x14ac:dyDescent="0.2">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row>
    <row r="171" spans="2:35" x14ac:dyDescent="0.2">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row>
    <row r="172" spans="2:35" x14ac:dyDescent="0.2">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row>
    <row r="173" spans="2:35" x14ac:dyDescent="0.2">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row>
    <row r="174" spans="2:35" x14ac:dyDescent="0.2">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row>
    <row r="175" spans="2:35" x14ac:dyDescent="0.2">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row>
    <row r="176" spans="2:35" x14ac:dyDescent="0.2">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row>
    <row r="177" spans="2:35" x14ac:dyDescent="0.2">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row>
    <row r="178" spans="2:35" x14ac:dyDescent="0.2">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row>
    <row r="179" spans="2:35" x14ac:dyDescent="0.2">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row>
    <row r="180" spans="2:35" x14ac:dyDescent="0.2">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row>
    <row r="181" spans="2:35" x14ac:dyDescent="0.2">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row>
    <row r="182" spans="2:35" x14ac:dyDescent="0.2">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row>
    <row r="183" spans="2:35" x14ac:dyDescent="0.2">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row>
    <row r="184" spans="2:35" x14ac:dyDescent="0.2">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row>
    <row r="185" spans="2:35" x14ac:dyDescent="0.2">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row>
    <row r="186" spans="2:35" x14ac:dyDescent="0.2">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row>
    <row r="187" spans="2:35" x14ac:dyDescent="0.2">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row>
    <row r="188" spans="2:35" x14ac:dyDescent="0.2">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row>
    <row r="189" spans="2:35" x14ac:dyDescent="0.2">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row>
    <row r="190" spans="2:35" x14ac:dyDescent="0.2">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row>
    <row r="191" spans="2:35" x14ac:dyDescent="0.2">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row>
    <row r="192" spans="2:35" x14ac:dyDescent="0.2">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row>
    <row r="193" spans="2:35" x14ac:dyDescent="0.2">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row>
    <row r="194" spans="2:35" x14ac:dyDescent="0.2">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row>
    <row r="195" spans="2:35" x14ac:dyDescent="0.2">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row>
    <row r="196" spans="2:35" x14ac:dyDescent="0.2">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row>
    <row r="197" spans="2:35" x14ac:dyDescent="0.2">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row>
    <row r="198" spans="2:35" x14ac:dyDescent="0.2">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row>
    <row r="199" spans="2:35" x14ac:dyDescent="0.2">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row>
    <row r="200" spans="2:35" x14ac:dyDescent="0.2">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row>
    <row r="201" spans="2:35" x14ac:dyDescent="0.2">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row>
    <row r="202" spans="2:35" x14ac:dyDescent="0.2">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row>
    <row r="203" spans="2:35" x14ac:dyDescent="0.2">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row>
    <row r="204" spans="2:35" x14ac:dyDescent="0.2">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row>
    <row r="205" spans="2:35" x14ac:dyDescent="0.2">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row>
    <row r="206" spans="2:35" x14ac:dyDescent="0.2">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row>
    <row r="207" spans="2:35" x14ac:dyDescent="0.2">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row>
    <row r="208" spans="2:35" x14ac:dyDescent="0.2">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row>
    <row r="209" spans="2:35" x14ac:dyDescent="0.2">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row>
    <row r="210" spans="2:35" x14ac:dyDescent="0.2">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row>
    <row r="211" spans="2:35" x14ac:dyDescent="0.2">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row>
    <row r="212" spans="2:35" x14ac:dyDescent="0.2">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row>
    <row r="213" spans="2:35" x14ac:dyDescent="0.2">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row>
    <row r="214" spans="2:35" x14ac:dyDescent="0.2">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row>
    <row r="215" spans="2:35" x14ac:dyDescent="0.2">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row>
    <row r="216" spans="2:35" x14ac:dyDescent="0.2">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row>
    <row r="217" spans="2:35" x14ac:dyDescent="0.2">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row>
    <row r="218" spans="2:35" x14ac:dyDescent="0.2">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row>
    <row r="219" spans="2:35" x14ac:dyDescent="0.2">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row>
    <row r="220" spans="2:35" x14ac:dyDescent="0.2">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row>
    <row r="221" spans="2:35" x14ac:dyDescent="0.2">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row>
    <row r="222" spans="2:35" x14ac:dyDescent="0.2">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row>
    <row r="223" spans="2:35" x14ac:dyDescent="0.2">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row>
    <row r="224" spans="2:35" x14ac:dyDescent="0.2">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row>
    <row r="225" spans="2:35" x14ac:dyDescent="0.2">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row>
    <row r="226" spans="2:35" x14ac:dyDescent="0.2">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row>
    <row r="227" spans="2:35" x14ac:dyDescent="0.2">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row>
    <row r="228" spans="2:35" x14ac:dyDescent="0.2">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row>
    <row r="229" spans="2:35" x14ac:dyDescent="0.2">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row>
    <row r="230" spans="2:35" x14ac:dyDescent="0.2">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row>
    <row r="231" spans="2:35" x14ac:dyDescent="0.2">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row>
    <row r="232" spans="2:35" x14ac:dyDescent="0.2">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row>
    <row r="233" spans="2:35" x14ac:dyDescent="0.2">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row>
    <row r="234" spans="2:35" x14ac:dyDescent="0.2">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row>
    <row r="235" spans="2:35" x14ac:dyDescent="0.2">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row>
    <row r="236" spans="2:35" x14ac:dyDescent="0.2">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row>
    <row r="237" spans="2:35" x14ac:dyDescent="0.2">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row>
    <row r="238" spans="2:35" x14ac:dyDescent="0.2">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row>
    <row r="239" spans="2:35" x14ac:dyDescent="0.2">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row>
    <row r="240" spans="2:35" x14ac:dyDescent="0.2">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row>
    <row r="241" spans="2:35" x14ac:dyDescent="0.2">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row>
    <row r="242" spans="2:35" x14ac:dyDescent="0.2">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row>
    <row r="243" spans="2:35" x14ac:dyDescent="0.2">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row>
    <row r="244" spans="2:35" x14ac:dyDescent="0.2">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row>
    <row r="245" spans="2:35" x14ac:dyDescent="0.2">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row>
    <row r="246" spans="2:35" x14ac:dyDescent="0.2">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row>
    <row r="247" spans="2:35" x14ac:dyDescent="0.2">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row>
    <row r="248" spans="2:35" x14ac:dyDescent="0.2">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row>
    <row r="249" spans="2:35" x14ac:dyDescent="0.2">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row>
    <row r="250" spans="2:35" x14ac:dyDescent="0.2">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row>
    <row r="251" spans="2:35" x14ac:dyDescent="0.2">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row>
    <row r="252" spans="2:35" x14ac:dyDescent="0.2">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row>
    <row r="253" spans="2:35" x14ac:dyDescent="0.2">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row>
    <row r="254" spans="2:35" x14ac:dyDescent="0.2">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row>
    <row r="255" spans="2:35" x14ac:dyDescent="0.2">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row>
    <row r="256" spans="2:35" x14ac:dyDescent="0.2">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row>
    <row r="257" spans="2:35" x14ac:dyDescent="0.2">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row>
    <row r="258" spans="2:35" x14ac:dyDescent="0.2">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row>
    <row r="259" spans="2:35" x14ac:dyDescent="0.2">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row>
    <row r="260" spans="2:35" x14ac:dyDescent="0.2">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row>
    <row r="261" spans="2:35" x14ac:dyDescent="0.2">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row>
    <row r="262" spans="2:35" x14ac:dyDescent="0.2">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row>
    <row r="263" spans="2:35" x14ac:dyDescent="0.2">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row>
    <row r="264" spans="2:35" x14ac:dyDescent="0.2">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row>
    <row r="265" spans="2:35" x14ac:dyDescent="0.2">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row>
    <row r="266" spans="2:35" x14ac:dyDescent="0.2">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row>
    <row r="267" spans="2:35" x14ac:dyDescent="0.2">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row>
    <row r="268" spans="2:35" x14ac:dyDescent="0.2">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row>
    <row r="269" spans="2:35" x14ac:dyDescent="0.2">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row>
    <row r="270" spans="2:35" x14ac:dyDescent="0.2">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row>
    <row r="271" spans="2:35" x14ac:dyDescent="0.2">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row>
    <row r="272" spans="2:35" x14ac:dyDescent="0.2">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row>
    <row r="273" spans="2:35" x14ac:dyDescent="0.2">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row>
    <row r="274" spans="2:35" x14ac:dyDescent="0.2">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row>
    <row r="275" spans="2:35" x14ac:dyDescent="0.2">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row>
    <row r="276" spans="2:35" x14ac:dyDescent="0.2">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row>
    <row r="277" spans="2:35" x14ac:dyDescent="0.2">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row>
    <row r="278" spans="2:35" x14ac:dyDescent="0.2">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row>
    <row r="279" spans="2:35" x14ac:dyDescent="0.2">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row>
    <row r="280" spans="2:35" x14ac:dyDescent="0.2">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row>
    <row r="281" spans="2:35" x14ac:dyDescent="0.2">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row>
    <row r="282" spans="2:35" x14ac:dyDescent="0.2">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row>
    <row r="283" spans="2:35" x14ac:dyDescent="0.2">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row>
    <row r="284" spans="2:35" x14ac:dyDescent="0.2">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row>
    <row r="285" spans="2:35" x14ac:dyDescent="0.2">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row>
    <row r="286" spans="2:35" x14ac:dyDescent="0.2">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row>
    <row r="287" spans="2:35" x14ac:dyDescent="0.2">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row>
    <row r="288" spans="2:35" x14ac:dyDescent="0.2">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row>
    <row r="289" spans="2:35" x14ac:dyDescent="0.2">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row>
    <row r="290" spans="2:35" x14ac:dyDescent="0.2">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row>
    <row r="291" spans="2:35" x14ac:dyDescent="0.2">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row>
    <row r="292" spans="2:35" x14ac:dyDescent="0.2">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row>
    <row r="293" spans="2:35" x14ac:dyDescent="0.2">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row>
    <row r="294" spans="2:35" x14ac:dyDescent="0.2">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row>
    <row r="295" spans="2:35" x14ac:dyDescent="0.2">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row>
    <row r="296" spans="2:35" x14ac:dyDescent="0.2">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row>
    <row r="297" spans="2:35" x14ac:dyDescent="0.2">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row>
    <row r="298" spans="2:35" x14ac:dyDescent="0.2">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row>
    <row r="299" spans="2:35" x14ac:dyDescent="0.2">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row>
    <row r="300" spans="2:35" x14ac:dyDescent="0.2">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row>
    <row r="301" spans="2:35" x14ac:dyDescent="0.2">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row>
    <row r="302" spans="2:35" x14ac:dyDescent="0.2">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row>
    <row r="303" spans="2:35" x14ac:dyDescent="0.2">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row>
    <row r="304" spans="2:35" x14ac:dyDescent="0.2">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row>
    <row r="305" spans="2:35" x14ac:dyDescent="0.2">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row>
    <row r="306" spans="2:35" x14ac:dyDescent="0.2">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row>
    <row r="307" spans="2:35" x14ac:dyDescent="0.2">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row>
    <row r="308" spans="2:35" x14ac:dyDescent="0.2">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row>
    <row r="309" spans="2:35" x14ac:dyDescent="0.2">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row>
    <row r="310" spans="2:35" x14ac:dyDescent="0.2">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row>
    <row r="311" spans="2:35" x14ac:dyDescent="0.2">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row>
    <row r="312" spans="2:35" x14ac:dyDescent="0.2">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row>
    <row r="313" spans="2:35" x14ac:dyDescent="0.2">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row>
    <row r="314" spans="2:35" x14ac:dyDescent="0.2">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row>
    <row r="315" spans="2:35" x14ac:dyDescent="0.2">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row>
    <row r="316" spans="2:35" x14ac:dyDescent="0.2">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row>
    <row r="317" spans="2:35" x14ac:dyDescent="0.2">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row>
    <row r="318" spans="2:35" x14ac:dyDescent="0.2">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row>
    <row r="319" spans="2:35" x14ac:dyDescent="0.2">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row>
    <row r="320" spans="2:35" x14ac:dyDescent="0.2">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row>
    <row r="321" spans="2:35" x14ac:dyDescent="0.2">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row>
    <row r="322" spans="2:35" x14ac:dyDescent="0.2">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row>
    <row r="323" spans="2:35" x14ac:dyDescent="0.2">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row>
    <row r="324" spans="2:35" x14ac:dyDescent="0.2">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row>
    <row r="325" spans="2:35" x14ac:dyDescent="0.2">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row>
    <row r="326" spans="2:35" x14ac:dyDescent="0.2">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row>
    <row r="327" spans="2:35" x14ac:dyDescent="0.2">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row>
    <row r="328" spans="2:35" x14ac:dyDescent="0.2">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row>
    <row r="329" spans="2:35" x14ac:dyDescent="0.2">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row>
    <row r="330" spans="2:35" x14ac:dyDescent="0.2">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row>
    <row r="331" spans="2:35" x14ac:dyDescent="0.2">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row>
    <row r="332" spans="2:35" x14ac:dyDescent="0.2">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row>
    <row r="333" spans="2:35" x14ac:dyDescent="0.2">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row>
    <row r="334" spans="2:35" x14ac:dyDescent="0.2">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row>
    <row r="335" spans="2:35" x14ac:dyDescent="0.2">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row>
    <row r="336" spans="2:35" x14ac:dyDescent="0.2">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row>
    <row r="337" spans="2:35" x14ac:dyDescent="0.2">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row>
    <row r="338" spans="2:35" x14ac:dyDescent="0.2">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row>
    <row r="339" spans="2:35" x14ac:dyDescent="0.2">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row>
    <row r="340" spans="2:35" x14ac:dyDescent="0.2">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row>
    <row r="341" spans="2:35" x14ac:dyDescent="0.2">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row>
    <row r="342" spans="2:35" x14ac:dyDescent="0.2">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row>
    <row r="343" spans="2:35" x14ac:dyDescent="0.2">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row>
    <row r="344" spans="2:35" x14ac:dyDescent="0.2">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row>
    <row r="345" spans="2:35" x14ac:dyDescent="0.2">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row>
    <row r="346" spans="2:35" x14ac:dyDescent="0.2">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row>
    <row r="347" spans="2:35" x14ac:dyDescent="0.2">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row>
    <row r="348" spans="2:35" x14ac:dyDescent="0.2">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row>
    <row r="349" spans="2:35" x14ac:dyDescent="0.2">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row>
    <row r="350" spans="2:35" x14ac:dyDescent="0.2">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row>
    <row r="351" spans="2:35" x14ac:dyDescent="0.2">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row>
    <row r="352" spans="2:35" x14ac:dyDescent="0.2">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row>
    <row r="353" spans="2:35" x14ac:dyDescent="0.2">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row>
    <row r="354" spans="2:35" x14ac:dyDescent="0.2">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row>
    <row r="355" spans="2:35" x14ac:dyDescent="0.2">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row>
    <row r="356" spans="2:35" x14ac:dyDescent="0.2">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row>
    <row r="357" spans="2:35" x14ac:dyDescent="0.2">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row>
    <row r="358" spans="2:35" x14ac:dyDescent="0.2">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row>
    <row r="359" spans="2:35" x14ac:dyDescent="0.2">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row>
    <row r="360" spans="2:35" x14ac:dyDescent="0.2">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row>
    <row r="361" spans="2:35" x14ac:dyDescent="0.2">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row>
    <row r="362" spans="2:35" x14ac:dyDescent="0.2">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row>
    <row r="363" spans="2:35" x14ac:dyDescent="0.2">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row>
    <row r="364" spans="2:35" x14ac:dyDescent="0.2">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row>
    <row r="365" spans="2:35" x14ac:dyDescent="0.2">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row>
    <row r="366" spans="2:35" x14ac:dyDescent="0.2">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row>
    <row r="367" spans="2:35" x14ac:dyDescent="0.2">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row>
    <row r="368" spans="2:35" x14ac:dyDescent="0.2">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row>
    <row r="369" spans="2:35" x14ac:dyDescent="0.2">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row>
    <row r="370" spans="2:35" x14ac:dyDescent="0.2">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row>
    <row r="371" spans="2:35" x14ac:dyDescent="0.2">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row>
    <row r="372" spans="2:35" x14ac:dyDescent="0.2">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row>
    <row r="373" spans="2:35" x14ac:dyDescent="0.2">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row>
    <row r="374" spans="2:35" x14ac:dyDescent="0.2">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row>
    <row r="375" spans="2:35" x14ac:dyDescent="0.2">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row>
    <row r="376" spans="2:35" x14ac:dyDescent="0.2">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row>
    <row r="377" spans="2:35" x14ac:dyDescent="0.2">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row>
    <row r="378" spans="2:35" x14ac:dyDescent="0.2">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row>
    <row r="379" spans="2:35" x14ac:dyDescent="0.2">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row>
    <row r="380" spans="2:35" x14ac:dyDescent="0.2">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row>
    <row r="381" spans="2:35" x14ac:dyDescent="0.2">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row>
    <row r="382" spans="2:35" x14ac:dyDescent="0.2">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row>
    <row r="383" spans="2:35" x14ac:dyDescent="0.2">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row>
    <row r="384" spans="2:35" x14ac:dyDescent="0.2">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row>
    <row r="385" spans="2:35" x14ac:dyDescent="0.2">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row>
    <row r="386" spans="2:35" x14ac:dyDescent="0.2">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row>
    <row r="387" spans="2:35" x14ac:dyDescent="0.2">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row>
    <row r="388" spans="2:35" x14ac:dyDescent="0.2">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row>
    <row r="389" spans="2:35" x14ac:dyDescent="0.2">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row>
    <row r="390" spans="2:35" x14ac:dyDescent="0.2">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row>
    <row r="391" spans="2:35" x14ac:dyDescent="0.2">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row>
    <row r="392" spans="2:35" x14ac:dyDescent="0.2">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row>
    <row r="393" spans="2:35" x14ac:dyDescent="0.2">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row>
    <row r="394" spans="2:35" x14ac:dyDescent="0.2">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row>
    <row r="395" spans="2:35" x14ac:dyDescent="0.2">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row>
    <row r="396" spans="2:35" x14ac:dyDescent="0.2">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row>
    <row r="397" spans="2:35" x14ac:dyDescent="0.2">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row>
    <row r="398" spans="2:35" x14ac:dyDescent="0.2">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row>
    <row r="399" spans="2:35" x14ac:dyDescent="0.2">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row>
    <row r="400" spans="2:35" x14ac:dyDescent="0.2">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row>
    <row r="401" spans="2:35" x14ac:dyDescent="0.2">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row>
    <row r="402" spans="2:35" x14ac:dyDescent="0.2">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row>
    <row r="403" spans="2:35" x14ac:dyDescent="0.2">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row>
    <row r="404" spans="2:35" x14ac:dyDescent="0.2">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row>
    <row r="405" spans="2:35" x14ac:dyDescent="0.2">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row>
    <row r="406" spans="2:35" x14ac:dyDescent="0.2">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row>
    <row r="407" spans="2:35" x14ac:dyDescent="0.2">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row>
    <row r="408" spans="2:35" x14ac:dyDescent="0.2">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row>
    <row r="409" spans="2:35" x14ac:dyDescent="0.2">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row>
    <row r="410" spans="2:35" x14ac:dyDescent="0.2">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row>
    <row r="411" spans="2:35" x14ac:dyDescent="0.2">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row>
    <row r="412" spans="2:35" x14ac:dyDescent="0.2">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row>
    <row r="413" spans="2:35" x14ac:dyDescent="0.2">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row>
    <row r="414" spans="2:35" x14ac:dyDescent="0.2">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row>
    <row r="415" spans="2:35" x14ac:dyDescent="0.2">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row>
    <row r="416" spans="2:35" x14ac:dyDescent="0.2">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row>
    <row r="417" spans="2:35" x14ac:dyDescent="0.2">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row>
    <row r="418" spans="2:35" x14ac:dyDescent="0.2">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row>
    <row r="419" spans="2:35" x14ac:dyDescent="0.2">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row>
    <row r="420" spans="2:35" x14ac:dyDescent="0.2">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row>
    <row r="421" spans="2:35" x14ac:dyDescent="0.2">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row>
    <row r="422" spans="2:35" x14ac:dyDescent="0.2">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row>
    <row r="423" spans="2:35" x14ac:dyDescent="0.2">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row>
    <row r="424" spans="2:35" x14ac:dyDescent="0.2">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row>
    <row r="425" spans="2:35" x14ac:dyDescent="0.2">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row>
    <row r="426" spans="2:35" x14ac:dyDescent="0.2">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row>
    <row r="427" spans="2:35" x14ac:dyDescent="0.2">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row>
    <row r="428" spans="2:35" x14ac:dyDescent="0.2">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row>
    <row r="429" spans="2:35" x14ac:dyDescent="0.2">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row>
    <row r="430" spans="2:35" x14ac:dyDescent="0.2">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row>
    <row r="431" spans="2:35" x14ac:dyDescent="0.2">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row>
    <row r="432" spans="2:35" x14ac:dyDescent="0.2">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row>
    <row r="433" spans="2:35" x14ac:dyDescent="0.2">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row>
    <row r="434" spans="2:35" x14ac:dyDescent="0.2">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row>
    <row r="435" spans="2:35" x14ac:dyDescent="0.2">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row>
    <row r="436" spans="2:35" x14ac:dyDescent="0.2">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row>
    <row r="437" spans="2:35" x14ac:dyDescent="0.2">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row>
    <row r="438" spans="2:35" x14ac:dyDescent="0.2">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row>
    <row r="439" spans="2:35" x14ac:dyDescent="0.2">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row>
    <row r="440" spans="2:35" x14ac:dyDescent="0.2">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row>
    <row r="441" spans="2:35" x14ac:dyDescent="0.2">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row>
    <row r="442" spans="2:35" x14ac:dyDescent="0.2">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row>
    <row r="443" spans="2:35" x14ac:dyDescent="0.2">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row>
    <row r="444" spans="2:35" x14ac:dyDescent="0.2">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row>
    <row r="445" spans="2:35" x14ac:dyDescent="0.2">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row>
    <row r="446" spans="2:35" x14ac:dyDescent="0.2">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row>
    <row r="447" spans="2:35" x14ac:dyDescent="0.2">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row>
    <row r="448" spans="2:35" x14ac:dyDescent="0.2">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row>
    <row r="449" spans="2:35" x14ac:dyDescent="0.2">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row>
    <row r="450" spans="2:35" x14ac:dyDescent="0.2">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row>
    <row r="451" spans="2:35" x14ac:dyDescent="0.2">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row>
    <row r="452" spans="2:35" x14ac:dyDescent="0.2">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row>
    <row r="453" spans="2:35" x14ac:dyDescent="0.2">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row>
    <row r="454" spans="2:35" x14ac:dyDescent="0.2">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row>
    <row r="455" spans="2:35" x14ac:dyDescent="0.2">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row>
    <row r="456" spans="2:35" x14ac:dyDescent="0.2">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row>
    <row r="457" spans="2:35" x14ac:dyDescent="0.2">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row>
    <row r="458" spans="2:35" x14ac:dyDescent="0.2">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row>
    <row r="459" spans="2:35" x14ac:dyDescent="0.2">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row>
    <row r="460" spans="2:35" x14ac:dyDescent="0.2">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row>
    <row r="461" spans="2:35" x14ac:dyDescent="0.2">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row>
    <row r="462" spans="2:35" x14ac:dyDescent="0.2">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row>
    <row r="463" spans="2:35" x14ac:dyDescent="0.2">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row>
    <row r="464" spans="2:35" x14ac:dyDescent="0.2">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row>
    <row r="465" spans="2:35" x14ac:dyDescent="0.2">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row>
    <row r="466" spans="2:35" x14ac:dyDescent="0.2">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row>
    <row r="467" spans="2:35" x14ac:dyDescent="0.2">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row>
    <row r="468" spans="2:35" x14ac:dyDescent="0.2">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row>
    <row r="469" spans="2:35" x14ac:dyDescent="0.2">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row>
    <row r="470" spans="2:35" x14ac:dyDescent="0.2">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row>
    <row r="471" spans="2:35" x14ac:dyDescent="0.2">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row>
    <row r="472" spans="2:35" x14ac:dyDescent="0.2">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row>
    <row r="473" spans="2:35" x14ac:dyDescent="0.2">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row>
    <row r="474" spans="2:35" x14ac:dyDescent="0.2">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row>
    <row r="475" spans="2:35" x14ac:dyDescent="0.2">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row>
    <row r="476" spans="2:35" x14ac:dyDescent="0.2">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row>
    <row r="477" spans="2:35" x14ac:dyDescent="0.2">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row>
    <row r="478" spans="2:35" x14ac:dyDescent="0.2">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row>
    <row r="479" spans="2:35" x14ac:dyDescent="0.2">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row>
    <row r="480" spans="2:35" x14ac:dyDescent="0.2">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row>
    <row r="481" spans="2:35" x14ac:dyDescent="0.2">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row>
    <row r="482" spans="2:35" x14ac:dyDescent="0.2">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row>
    <row r="483" spans="2:35" x14ac:dyDescent="0.2">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row>
    <row r="484" spans="2:35" x14ac:dyDescent="0.2">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row>
    <row r="485" spans="2:35" x14ac:dyDescent="0.2">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row>
    <row r="486" spans="2:35" x14ac:dyDescent="0.2">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row>
    <row r="487" spans="2:35" x14ac:dyDescent="0.2">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row>
    <row r="488" spans="2:35" x14ac:dyDescent="0.2">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row>
    <row r="489" spans="2:35" x14ac:dyDescent="0.2">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row>
    <row r="490" spans="2:35" x14ac:dyDescent="0.2">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row>
    <row r="491" spans="2:35" x14ac:dyDescent="0.2">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row>
    <row r="492" spans="2:35" x14ac:dyDescent="0.2">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row>
    <row r="493" spans="2:35" x14ac:dyDescent="0.2">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row>
    <row r="494" spans="2:35" x14ac:dyDescent="0.2">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row>
    <row r="495" spans="2:35" x14ac:dyDescent="0.2">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row>
    <row r="496" spans="2:35" x14ac:dyDescent="0.2">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row>
    <row r="497" spans="2:35" x14ac:dyDescent="0.2">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row>
    <row r="498" spans="2:35" x14ac:dyDescent="0.2">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row>
    <row r="499" spans="2:35" x14ac:dyDescent="0.2">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row>
    <row r="500" spans="2:35" x14ac:dyDescent="0.2">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row>
    <row r="501" spans="2:35" x14ac:dyDescent="0.2">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row>
    <row r="502" spans="2:35" x14ac:dyDescent="0.2">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row>
    <row r="503" spans="2:35" x14ac:dyDescent="0.2">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row>
    <row r="504" spans="2:35" x14ac:dyDescent="0.2">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row>
    <row r="505" spans="2:35" x14ac:dyDescent="0.2">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row>
    <row r="506" spans="2:35" x14ac:dyDescent="0.2">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row>
    <row r="507" spans="2:35" x14ac:dyDescent="0.2">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row>
    <row r="508" spans="2:35" x14ac:dyDescent="0.2">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row>
    <row r="509" spans="2:35" x14ac:dyDescent="0.2">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row>
    <row r="510" spans="2:35" x14ac:dyDescent="0.2">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row>
    <row r="511" spans="2:35" x14ac:dyDescent="0.2">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row>
    <row r="512" spans="2:35" x14ac:dyDescent="0.2">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row>
    <row r="513" spans="2:35" x14ac:dyDescent="0.2">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row>
    <row r="514" spans="2:35" x14ac:dyDescent="0.2">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row>
    <row r="515" spans="2:35" x14ac:dyDescent="0.2">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row>
    <row r="516" spans="2:35" x14ac:dyDescent="0.2">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row>
    <row r="517" spans="2:35" x14ac:dyDescent="0.2">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row>
    <row r="518" spans="2:35" x14ac:dyDescent="0.2">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row>
    <row r="519" spans="2:35" x14ac:dyDescent="0.2">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row>
    <row r="520" spans="2:35" x14ac:dyDescent="0.2">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row>
    <row r="521" spans="2:35" x14ac:dyDescent="0.2">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row>
    <row r="522" spans="2:35" x14ac:dyDescent="0.2">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row>
    <row r="523" spans="2:35" x14ac:dyDescent="0.2">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row>
    <row r="524" spans="2:35" x14ac:dyDescent="0.2">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row>
    <row r="525" spans="2:35" x14ac:dyDescent="0.2">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row>
    <row r="526" spans="2:35" x14ac:dyDescent="0.2">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row>
    <row r="527" spans="2:35" x14ac:dyDescent="0.2">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row>
    <row r="528" spans="2:35" x14ac:dyDescent="0.2">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row>
    <row r="529" spans="2:35" x14ac:dyDescent="0.2">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row>
    <row r="530" spans="2:35" x14ac:dyDescent="0.2">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row>
    <row r="531" spans="2:35" x14ac:dyDescent="0.2">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row>
    <row r="532" spans="2:35" x14ac:dyDescent="0.2">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row>
    <row r="533" spans="2:35" x14ac:dyDescent="0.2">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row>
    <row r="534" spans="2:35" x14ac:dyDescent="0.2">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row>
    <row r="535" spans="2:35" x14ac:dyDescent="0.2">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row>
    <row r="536" spans="2:35" x14ac:dyDescent="0.2">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row>
    <row r="537" spans="2:35" x14ac:dyDescent="0.2">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row>
    <row r="538" spans="2:35" x14ac:dyDescent="0.2">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row>
    <row r="539" spans="2:35" x14ac:dyDescent="0.2">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row>
    <row r="540" spans="2:35" x14ac:dyDescent="0.2">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row>
    <row r="541" spans="2:35" x14ac:dyDescent="0.2">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row>
    <row r="542" spans="2:35" x14ac:dyDescent="0.2">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row>
    <row r="543" spans="2:35" x14ac:dyDescent="0.2">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row>
    <row r="544" spans="2:35" x14ac:dyDescent="0.2">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row>
    <row r="545" spans="2:35" x14ac:dyDescent="0.2">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row>
    <row r="546" spans="2:35" x14ac:dyDescent="0.2">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row>
    <row r="547" spans="2:35" x14ac:dyDescent="0.2">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row>
    <row r="548" spans="2:35" x14ac:dyDescent="0.2">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row>
    <row r="549" spans="2:35" x14ac:dyDescent="0.2">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row>
    <row r="550" spans="2:35" x14ac:dyDescent="0.2">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row>
    <row r="551" spans="2:35" x14ac:dyDescent="0.2">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row>
    <row r="552" spans="2:35" x14ac:dyDescent="0.2">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row>
    <row r="553" spans="2:35" x14ac:dyDescent="0.2">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row>
    <row r="554" spans="2:35" x14ac:dyDescent="0.2">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row>
    <row r="555" spans="2:35" x14ac:dyDescent="0.2">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row>
    <row r="556" spans="2:35" x14ac:dyDescent="0.2">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row>
    <row r="557" spans="2:35" x14ac:dyDescent="0.2">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row>
    <row r="558" spans="2:35" x14ac:dyDescent="0.2">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row>
    <row r="559" spans="2:35" x14ac:dyDescent="0.2">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row>
    <row r="560" spans="2:35" x14ac:dyDescent="0.2">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row>
    <row r="561" spans="9:35" x14ac:dyDescent="0.2">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row>
    <row r="562" spans="9:35" x14ac:dyDescent="0.2">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row>
    <row r="563" spans="9:35" x14ac:dyDescent="0.2">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row>
    <row r="564" spans="9:35" x14ac:dyDescent="0.2">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row>
    <row r="565" spans="9:35" x14ac:dyDescent="0.2">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row>
    <row r="566" spans="9:35" x14ac:dyDescent="0.2">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row>
    <row r="567" spans="9:35" x14ac:dyDescent="0.2">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row>
    <row r="568" spans="9:35" x14ac:dyDescent="0.2">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row>
    <row r="569" spans="9:35" x14ac:dyDescent="0.2">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row>
    <row r="570" spans="9:35" x14ac:dyDescent="0.2">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row>
    <row r="571" spans="9:35" x14ac:dyDescent="0.2">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row>
    <row r="572" spans="9:35" x14ac:dyDescent="0.2">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row>
    <row r="573" spans="9:35" x14ac:dyDescent="0.2">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row>
    <row r="574" spans="9:35" x14ac:dyDescent="0.2">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row>
    <row r="575" spans="9:35" x14ac:dyDescent="0.2">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row>
    <row r="576" spans="9:35" x14ac:dyDescent="0.2">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row>
    <row r="577" spans="9:35" x14ac:dyDescent="0.2">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row>
    <row r="578" spans="9:35" x14ac:dyDescent="0.2">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row>
    <row r="579" spans="9:35" x14ac:dyDescent="0.2">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row>
    <row r="580" spans="9:35" x14ac:dyDescent="0.2">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row>
    <row r="581" spans="9:35" x14ac:dyDescent="0.2">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row>
    <row r="582" spans="9:35" x14ac:dyDescent="0.2">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row>
    <row r="583" spans="9:35" x14ac:dyDescent="0.2">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row>
    <row r="584" spans="9:35" x14ac:dyDescent="0.2">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row>
    <row r="585" spans="9:35" x14ac:dyDescent="0.2">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row>
    <row r="586" spans="9:35" x14ac:dyDescent="0.2">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row>
    <row r="587" spans="9:35" x14ac:dyDescent="0.2">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row>
    <row r="588" spans="9:35" x14ac:dyDescent="0.2">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row>
    <row r="589" spans="9:35" x14ac:dyDescent="0.2">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row>
    <row r="590" spans="9:35" x14ac:dyDescent="0.2">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row>
    <row r="591" spans="9:35" x14ac:dyDescent="0.2">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row>
    <row r="592" spans="9:35" x14ac:dyDescent="0.2">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row>
    <row r="593" spans="9:35" x14ac:dyDescent="0.2">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row>
    <row r="594" spans="9:35" x14ac:dyDescent="0.2">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row>
    <row r="595" spans="9:35" x14ac:dyDescent="0.2">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row>
    <row r="596" spans="9:35" x14ac:dyDescent="0.2">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row>
    <row r="597" spans="9:35" x14ac:dyDescent="0.2">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row>
    <row r="598" spans="9:35" x14ac:dyDescent="0.2">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row>
    <row r="599" spans="9:35" x14ac:dyDescent="0.2">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row>
    <row r="600" spans="9:35" x14ac:dyDescent="0.2">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row>
    <row r="601" spans="9:35" x14ac:dyDescent="0.2">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row>
    <row r="602" spans="9:35" x14ac:dyDescent="0.2">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row>
    <row r="603" spans="9:35" x14ac:dyDescent="0.2">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row>
    <row r="604" spans="9:35" x14ac:dyDescent="0.2">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row>
    <row r="605" spans="9:35" x14ac:dyDescent="0.2">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row>
    <row r="606" spans="9:35" x14ac:dyDescent="0.2">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row>
    <row r="607" spans="9:35" x14ac:dyDescent="0.2">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row>
    <row r="608" spans="9:35" x14ac:dyDescent="0.2">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row>
    <row r="609" spans="9:35" x14ac:dyDescent="0.2">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row>
    <row r="610" spans="9:35" x14ac:dyDescent="0.2">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row>
    <row r="611" spans="9:35" x14ac:dyDescent="0.2">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row>
    <row r="612" spans="9:35" x14ac:dyDescent="0.2">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row>
    <row r="613" spans="9:35" x14ac:dyDescent="0.2">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row>
    <row r="614" spans="9:35" x14ac:dyDescent="0.2">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row>
    <row r="615" spans="9:35" x14ac:dyDescent="0.2">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row>
    <row r="616" spans="9:35" x14ac:dyDescent="0.2">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row>
    <row r="617" spans="9:35" x14ac:dyDescent="0.2">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row>
    <row r="618" spans="9:35" x14ac:dyDescent="0.2">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row>
    <row r="619" spans="9:35" x14ac:dyDescent="0.2">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row>
    <row r="620" spans="9:35" x14ac:dyDescent="0.2">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row>
    <row r="621" spans="9:35" x14ac:dyDescent="0.2">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row>
    <row r="622" spans="9:35" x14ac:dyDescent="0.2">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row>
    <row r="623" spans="9:35" x14ac:dyDescent="0.2">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row>
    <row r="624" spans="9:35" x14ac:dyDescent="0.2">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row>
    <row r="625" spans="9:35" x14ac:dyDescent="0.2">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row>
    <row r="626" spans="9:35" x14ac:dyDescent="0.2">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row>
    <row r="627" spans="9:35" x14ac:dyDescent="0.2">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row>
    <row r="628" spans="9:35" x14ac:dyDescent="0.2">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row>
    <row r="629" spans="9:35" x14ac:dyDescent="0.2">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row>
    <row r="630" spans="9:35" x14ac:dyDescent="0.2">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row>
    <row r="631" spans="9:35" x14ac:dyDescent="0.2">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row>
    <row r="632" spans="9:35" x14ac:dyDescent="0.2">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row>
    <row r="633" spans="9:35" x14ac:dyDescent="0.2">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row>
    <row r="634" spans="9:35" x14ac:dyDescent="0.2">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row>
    <row r="635" spans="9:35" x14ac:dyDescent="0.2">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row>
    <row r="636" spans="9:35" x14ac:dyDescent="0.2">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row>
    <row r="637" spans="9:35" x14ac:dyDescent="0.2">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row>
    <row r="638" spans="9:35" x14ac:dyDescent="0.2">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row>
    <row r="639" spans="9:35" x14ac:dyDescent="0.2">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row>
    <row r="640" spans="9:35" x14ac:dyDescent="0.2">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row>
    <row r="641" spans="9:35" x14ac:dyDescent="0.2">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row>
    <row r="642" spans="9:35" x14ac:dyDescent="0.2">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row>
    <row r="643" spans="9:35" x14ac:dyDescent="0.2">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row>
    <row r="644" spans="9:35" x14ac:dyDescent="0.2">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row>
    <row r="645" spans="9:35" x14ac:dyDescent="0.2">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row>
    <row r="646" spans="9:35" x14ac:dyDescent="0.2">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row>
    <row r="647" spans="9:35" x14ac:dyDescent="0.2">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row>
    <row r="648" spans="9:35" x14ac:dyDescent="0.2">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row>
    <row r="649" spans="9:35" x14ac:dyDescent="0.2">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row>
    <row r="650" spans="9:35" x14ac:dyDescent="0.2">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row>
    <row r="651" spans="9:35" x14ac:dyDescent="0.2">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row>
    <row r="652" spans="9:35" x14ac:dyDescent="0.2">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row>
    <row r="653" spans="9:35" x14ac:dyDescent="0.2">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row>
    <row r="654" spans="9:35" x14ac:dyDescent="0.2">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row>
    <row r="655" spans="9:35" x14ac:dyDescent="0.2">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row>
    <row r="656" spans="9:35" x14ac:dyDescent="0.2">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row>
    <row r="657" spans="9:35" x14ac:dyDescent="0.2">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row>
    <row r="658" spans="9:35" x14ac:dyDescent="0.2">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row>
    <row r="659" spans="9:35" x14ac:dyDescent="0.2">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row>
    <row r="660" spans="9:35" x14ac:dyDescent="0.2">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row>
    <row r="661" spans="9:35" x14ac:dyDescent="0.2">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row>
    <row r="662" spans="9:35" x14ac:dyDescent="0.2">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row>
    <row r="663" spans="9:35" x14ac:dyDescent="0.2">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row>
    <row r="664" spans="9:35" x14ac:dyDescent="0.2">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row>
    <row r="665" spans="9:35" x14ac:dyDescent="0.2">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row>
    <row r="666" spans="9:35" x14ac:dyDescent="0.2">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row>
    <row r="667" spans="9:35" x14ac:dyDescent="0.2">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row>
    <row r="668" spans="9:35" x14ac:dyDescent="0.2">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row>
    <row r="669" spans="9:35" x14ac:dyDescent="0.2">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row>
    <row r="670" spans="9:35" x14ac:dyDescent="0.2">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row>
    <row r="671" spans="9:35" x14ac:dyDescent="0.2">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row>
    <row r="672" spans="9:35" x14ac:dyDescent="0.2">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row>
    <row r="673" spans="9:35" x14ac:dyDescent="0.2">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row>
    <row r="674" spans="9:35" x14ac:dyDescent="0.2">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row>
    <row r="675" spans="9:35" x14ac:dyDescent="0.2">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row>
    <row r="676" spans="9:35" x14ac:dyDescent="0.2">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row>
    <row r="677" spans="9:35" x14ac:dyDescent="0.2">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row>
    <row r="678" spans="9:35" x14ac:dyDescent="0.2">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row>
    <row r="679" spans="9:35" x14ac:dyDescent="0.2">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row>
    <row r="680" spans="9:35" x14ac:dyDescent="0.2">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row>
    <row r="681" spans="9:35" x14ac:dyDescent="0.2">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row>
    <row r="682" spans="9:35" x14ac:dyDescent="0.2">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row>
    <row r="683" spans="9:35" x14ac:dyDescent="0.2">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row>
    <row r="684" spans="9:35" x14ac:dyDescent="0.2">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row>
    <row r="685" spans="9:35" x14ac:dyDescent="0.2">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row>
    <row r="686" spans="9:35" x14ac:dyDescent="0.2">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row>
    <row r="687" spans="9:35" x14ac:dyDescent="0.2">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row>
    <row r="688" spans="9:35" x14ac:dyDescent="0.2">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row>
    <row r="689" spans="9:35" x14ac:dyDescent="0.2">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row>
    <row r="690" spans="9:35" x14ac:dyDescent="0.2">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row>
    <row r="691" spans="9:35" x14ac:dyDescent="0.2">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row>
    <row r="692" spans="9:35" x14ac:dyDescent="0.2">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row>
    <row r="693" spans="9:35" x14ac:dyDescent="0.2">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row>
    <row r="694" spans="9:35" x14ac:dyDescent="0.2">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row>
    <row r="695" spans="9:35" x14ac:dyDescent="0.2">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row>
    <row r="696" spans="9:35" x14ac:dyDescent="0.2">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row>
    <row r="697" spans="9:35" x14ac:dyDescent="0.2">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row>
    <row r="698" spans="9:35" x14ac:dyDescent="0.2">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row>
    <row r="699" spans="9:35" x14ac:dyDescent="0.2">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row>
    <row r="700" spans="9:35" x14ac:dyDescent="0.2">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row>
    <row r="701" spans="9:35" x14ac:dyDescent="0.2">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row>
    <row r="702" spans="9:35" x14ac:dyDescent="0.2">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row>
    <row r="703" spans="9:35" x14ac:dyDescent="0.2">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row>
    <row r="704" spans="9:35" x14ac:dyDescent="0.2">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row>
    <row r="705" spans="9:35" x14ac:dyDescent="0.2">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row>
    <row r="706" spans="9:35" x14ac:dyDescent="0.2">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row>
    <row r="707" spans="9:35" x14ac:dyDescent="0.2">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row>
    <row r="708" spans="9:35" x14ac:dyDescent="0.2">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row>
    <row r="709" spans="9:35" x14ac:dyDescent="0.2">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row>
    <row r="710" spans="9:35" x14ac:dyDescent="0.2">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row>
    <row r="711" spans="9:35" x14ac:dyDescent="0.2">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row>
    <row r="712" spans="9:35" x14ac:dyDescent="0.2">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row>
    <row r="713" spans="9:35" x14ac:dyDescent="0.2">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row>
    <row r="714" spans="9:35" x14ac:dyDescent="0.2">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row>
    <row r="715" spans="9:35" x14ac:dyDescent="0.2">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row>
    <row r="716" spans="9:35" x14ac:dyDescent="0.2">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row>
    <row r="717" spans="9:35" x14ac:dyDescent="0.2">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row>
    <row r="718" spans="9:35" x14ac:dyDescent="0.2">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row>
    <row r="719" spans="9:35" x14ac:dyDescent="0.2">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row>
    <row r="720" spans="9:35" x14ac:dyDescent="0.2">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row>
    <row r="721" spans="9:35" x14ac:dyDescent="0.2">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row>
    <row r="722" spans="9:35" x14ac:dyDescent="0.2">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row>
    <row r="723" spans="9:35" x14ac:dyDescent="0.2">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row>
    <row r="724" spans="9:35" x14ac:dyDescent="0.2">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row>
    <row r="725" spans="9:35" x14ac:dyDescent="0.2">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row>
    <row r="726" spans="9:35" x14ac:dyDescent="0.2">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row>
    <row r="727" spans="9:35" x14ac:dyDescent="0.2">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row>
    <row r="728" spans="9:35" x14ac:dyDescent="0.2">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row>
    <row r="729" spans="9:35" x14ac:dyDescent="0.2">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row>
    <row r="730" spans="9:35" x14ac:dyDescent="0.2">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row>
    <row r="731" spans="9:35" x14ac:dyDescent="0.2">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row>
    <row r="732" spans="9:35" x14ac:dyDescent="0.2">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row>
    <row r="733" spans="9:35" x14ac:dyDescent="0.2">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row>
    <row r="734" spans="9:35" x14ac:dyDescent="0.2">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row>
    <row r="735" spans="9:35" x14ac:dyDescent="0.2">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row>
    <row r="736" spans="9:35" x14ac:dyDescent="0.2">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row>
    <row r="737" spans="9:35" x14ac:dyDescent="0.2">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row>
    <row r="738" spans="9:35" x14ac:dyDescent="0.2">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row>
    <row r="739" spans="9:35" x14ac:dyDescent="0.2">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row>
    <row r="740" spans="9:35" x14ac:dyDescent="0.2">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row>
    <row r="741" spans="9:35" x14ac:dyDescent="0.2">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row>
    <row r="742" spans="9:35" x14ac:dyDescent="0.2">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row>
    <row r="743" spans="9:35" x14ac:dyDescent="0.2">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row>
    <row r="744" spans="9:35" x14ac:dyDescent="0.2">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row>
    <row r="745" spans="9:35" x14ac:dyDescent="0.2">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row>
    <row r="746" spans="9:35" x14ac:dyDescent="0.2">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row>
    <row r="747" spans="9:35" x14ac:dyDescent="0.2">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row>
    <row r="748" spans="9:35" x14ac:dyDescent="0.2">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row>
    <row r="749" spans="9:35" x14ac:dyDescent="0.2">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row>
    <row r="750" spans="9:35" x14ac:dyDescent="0.2">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row>
    <row r="751" spans="9:35" x14ac:dyDescent="0.2">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row>
    <row r="752" spans="9:35" x14ac:dyDescent="0.2">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row>
    <row r="753" spans="9:35" x14ac:dyDescent="0.2">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row>
    <row r="754" spans="9:35" x14ac:dyDescent="0.2">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row>
    <row r="755" spans="9:35" x14ac:dyDescent="0.2">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row>
    <row r="756" spans="9:35" x14ac:dyDescent="0.2">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row>
    <row r="757" spans="9:35" x14ac:dyDescent="0.2">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row>
    <row r="758" spans="9:35" x14ac:dyDescent="0.2">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row>
    <row r="759" spans="9:35" x14ac:dyDescent="0.2">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row>
    <row r="760" spans="9:35" x14ac:dyDescent="0.2">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row>
    <row r="761" spans="9:35" x14ac:dyDescent="0.2">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row>
    <row r="762" spans="9:35" x14ac:dyDescent="0.2">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row>
    <row r="763" spans="9:35" x14ac:dyDescent="0.2">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row>
    <row r="764" spans="9:35" x14ac:dyDescent="0.2">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row>
    <row r="765" spans="9:35" x14ac:dyDescent="0.2">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row>
    <row r="766" spans="9:35" x14ac:dyDescent="0.2">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row>
    <row r="767" spans="9:35" x14ac:dyDescent="0.2">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row>
    <row r="768" spans="9:35" x14ac:dyDescent="0.2">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row>
    <row r="769" spans="9:35" x14ac:dyDescent="0.2">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row>
    <row r="770" spans="9:35" x14ac:dyDescent="0.2">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row>
    <row r="771" spans="9:35" x14ac:dyDescent="0.2">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row>
    <row r="772" spans="9:35" x14ac:dyDescent="0.2">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row>
    <row r="773" spans="9:35" x14ac:dyDescent="0.2">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row>
    <row r="774" spans="9:35" x14ac:dyDescent="0.2">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row>
    <row r="775" spans="9:35" x14ac:dyDescent="0.2">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row>
    <row r="776" spans="9:35" x14ac:dyDescent="0.2">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row>
    <row r="777" spans="9:35" x14ac:dyDescent="0.2">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row>
    <row r="778" spans="9:35" x14ac:dyDescent="0.2">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row>
    <row r="779" spans="9:35" x14ac:dyDescent="0.2">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row>
    <row r="780" spans="9:35" x14ac:dyDescent="0.2">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row>
    <row r="781" spans="9:35" x14ac:dyDescent="0.2">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row>
    <row r="782" spans="9:35" x14ac:dyDescent="0.2">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row>
    <row r="783" spans="9:35" x14ac:dyDescent="0.2">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row>
    <row r="784" spans="9:35" x14ac:dyDescent="0.2">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row>
    <row r="785" spans="9:35" x14ac:dyDescent="0.2">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row>
    <row r="786" spans="9:35" x14ac:dyDescent="0.2">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row>
    <row r="787" spans="9:35" x14ac:dyDescent="0.2">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row>
    <row r="788" spans="9:35" x14ac:dyDescent="0.2">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row>
    <row r="789" spans="9:35" x14ac:dyDescent="0.2">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row>
    <row r="790" spans="9:35" x14ac:dyDescent="0.2">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row>
    <row r="791" spans="9:35" x14ac:dyDescent="0.2">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row>
    <row r="792" spans="9:35" x14ac:dyDescent="0.2">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row>
    <row r="793" spans="9:35" x14ac:dyDescent="0.2">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row>
    <row r="794" spans="9:35" x14ac:dyDescent="0.2">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row>
    <row r="795" spans="9:35" x14ac:dyDescent="0.2">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row>
    <row r="796" spans="9:35" x14ac:dyDescent="0.2">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row>
    <row r="797" spans="9:35" x14ac:dyDescent="0.2">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row>
    <row r="798" spans="9:35" x14ac:dyDescent="0.2">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row>
    <row r="799" spans="9:35" x14ac:dyDescent="0.2">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row>
    <row r="800" spans="9:35" x14ac:dyDescent="0.2">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row>
    <row r="801" spans="9:35" x14ac:dyDescent="0.2">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row>
    <row r="802" spans="9:35" x14ac:dyDescent="0.2">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row>
    <row r="803" spans="9:35" x14ac:dyDescent="0.2">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row>
    <row r="804" spans="9:35" x14ac:dyDescent="0.2">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row>
    <row r="805" spans="9:35" x14ac:dyDescent="0.2">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row>
    <row r="806" spans="9:35" x14ac:dyDescent="0.2">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row>
    <row r="807" spans="9:35" x14ac:dyDescent="0.2">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row>
    <row r="808" spans="9:35" x14ac:dyDescent="0.2">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row>
    <row r="809" spans="9:35" x14ac:dyDescent="0.2">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row>
    <row r="810" spans="9:35" x14ac:dyDescent="0.2">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row>
    <row r="811" spans="9:35" x14ac:dyDescent="0.2">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row>
    <row r="812" spans="9:35" x14ac:dyDescent="0.2">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row>
    <row r="813" spans="9:35" x14ac:dyDescent="0.2">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row>
    <row r="814" spans="9:35" x14ac:dyDescent="0.2">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row>
    <row r="815" spans="9:35" x14ac:dyDescent="0.2">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row>
    <row r="816" spans="9:35" x14ac:dyDescent="0.2">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row>
    <row r="817" spans="9:35" x14ac:dyDescent="0.2">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row>
    <row r="818" spans="9:35" x14ac:dyDescent="0.2">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row>
    <row r="819" spans="9:35" x14ac:dyDescent="0.2">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row>
    <row r="820" spans="9:35" x14ac:dyDescent="0.2">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row>
    <row r="821" spans="9:35" x14ac:dyDescent="0.2">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row>
    <row r="822" spans="9:35" x14ac:dyDescent="0.2">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row>
    <row r="823" spans="9:35" x14ac:dyDescent="0.2">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row>
    <row r="824" spans="9:35" x14ac:dyDescent="0.2">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row>
    <row r="825" spans="9:35" x14ac:dyDescent="0.2">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row>
    <row r="826" spans="9:35" x14ac:dyDescent="0.2">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row>
    <row r="827" spans="9:35" x14ac:dyDescent="0.2">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row>
    <row r="828" spans="9:35" x14ac:dyDescent="0.2">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row>
    <row r="829" spans="9:35" x14ac:dyDescent="0.2">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row>
    <row r="830" spans="9:35" x14ac:dyDescent="0.2">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row>
    <row r="831" spans="9:35" x14ac:dyDescent="0.2">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row>
    <row r="832" spans="9:35" x14ac:dyDescent="0.2">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row>
    <row r="833" spans="9:35" x14ac:dyDescent="0.2">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row>
    <row r="834" spans="9:35" x14ac:dyDescent="0.2">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row>
    <row r="835" spans="9:35" x14ac:dyDescent="0.2">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row>
    <row r="836" spans="9:35" x14ac:dyDescent="0.2">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row>
    <row r="837" spans="9:35" x14ac:dyDescent="0.2">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row>
    <row r="838" spans="9:35" x14ac:dyDescent="0.2">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row>
    <row r="839" spans="9:35" x14ac:dyDescent="0.2">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row>
    <row r="840" spans="9:35" x14ac:dyDescent="0.2">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row>
    <row r="841" spans="9:35" x14ac:dyDescent="0.2">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row>
    <row r="842" spans="9:35" x14ac:dyDescent="0.2">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row>
    <row r="843" spans="9:35" x14ac:dyDescent="0.2">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row>
    <row r="844" spans="9:35" x14ac:dyDescent="0.2">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row>
    <row r="845" spans="9:35" x14ac:dyDescent="0.2">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row>
    <row r="846" spans="9:35" x14ac:dyDescent="0.2">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row>
    <row r="847" spans="9:35" x14ac:dyDescent="0.2">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row>
    <row r="848" spans="9:35" x14ac:dyDescent="0.2">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row>
    <row r="849" spans="9:35" x14ac:dyDescent="0.2">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row>
    <row r="850" spans="9:35" x14ac:dyDescent="0.2">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row>
    <row r="851" spans="9:35" x14ac:dyDescent="0.2">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row>
    <row r="852" spans="9:35" x14ac:dyDescent="0.2">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row>
    <row r="853" spans="9:35" x14ac:dyDescent="0.2">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row>
    <row r="854" spans="9:35" x14ac:dyDescent="0.2">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row>
    <row r="855" spans="9:35" x14ac:dyDescent="0.2">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row>
    <row r="856" spans="9:35" x14ac:dyDescent="0.2">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row>
    <row r="857" spans="9:35" x14ac:dyDescent="0.2">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row>
    <row r="858" spans="9:35" x14ac:dyDescent="0.2">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row>
    <row r="859" spans="9:35" x14ac:dyDescent="0.2">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row>
    <row r="860" spans="9:35" x14ac:dyDescent="0.2">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row>
    <row r="861" spans="9:35" x14ac:dyDescent="0.2">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row>
    <row r="862" spans="9:35" x14ac:dyDescent="0.2">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row>
    <row r="863" spans="9:35" x14ac:dyDescent="0.2">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row>
    <row r="864" spans="9:35" x14ac:dyDescent="0.2">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row>
    <row r="865" spans="9:35" x14ac:dyDescent="0.2">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row>
    <row r="866" spans="9:35" x14ac:dyDescent="0.2">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row>
    <row r="867" spans="9:35" x14ac:dyDescent="0.2">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row>
    <row r="868" spans="9:35" x14ac:dyDescent="0.2">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row>
    <row r="869" spans="9:35" x14ac:dyDescent="0.2">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row>
    <row r="870" spans="9:35" x14ac:dyDescent="0.2">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row>
    <row r="871" spans="9:35" x14ac:dyDescent="0.2">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row>
    <row r="872" spans="9:35" x14ac:dyDescent="0.2">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row>
    <row r="873" spans="9:35" x14ac:dyDescent="0.2">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row>
    <row r="874" spans="9:35" x14ac:dyDescent="0.2">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row>
    <row r="875" spans="9:35" x14ac:dyDescent="0.2">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row>
    <row r="876" spans="9:35" x14ac:dyDescent="0.2">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row>
    <row r="877" spans="9:35" x14ac:dyDescent="0.2">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row>
    <row r="878" spans="9:35" x14ac:dyDescent="0.2">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row>
    <row r="879" spans="9:35" x14ac:dyDescent="0.2">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row>
    <row r="880" spans="9:35" x14ac:dyDescent="0.2">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row>
    <row r="881" spans="9:35" x14ac:dyDescent="0.2">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row>
    <row r="882" spans="9:35" x14ac:dyDescent="0.2">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row>
    <row r="883" spans="9:35" x14ac:dyDescent="0.2">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row>
    <row r="884" spans="9:35" x14ac:dyDescent="0.2">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row>
    <row r="885" spans="9:35" x14ac:dyDescent="0.2">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row>
    <row r="886" spans="9:35" x14ac:dyDescent="0.2">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row>
    <row r="887" spans="9:35" x14ac:dyDescent="0.2">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row>
    <row r="888" spans="9:35" x14ac:dyDescent="0.2">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row>
    <row r="889" spans="9:35" x14ac:dyDescent="0.2">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row>
    <row r="890" spans="9:35" x14ac:dyDescent="0.2">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row>
    <row r="891" spans="9:35" x14ac:dyDescent="0.2">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row>
    <row r="892" spans="9:35" x14ac:dyDescent="0.2">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row>
    <row r="893" spans="9:35" x14ac:dyDescent="0.2">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row>
    <row r="894" spans="9:35" x14ac:dyDescent="0.2">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row>
    <row r="895" spans="9:35" x14ac:dyDescent="0.2">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row>
    <row r="896" spans="9:35" x14ac:dyDescent="0.2">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row>
    <row r="897" spans="9:35" x14ac:dyDescent="0.2">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row>
    <row r="898" spans="9:35" x14ac:dyDescent="0.2">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row>
    <row r="899" spans="9:35" x14ac:dyDescent="0.2">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row>
    <row r="900" spans="9:35" x14ac:dyDescent="0.2">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row>
    <row r="901" spans="9:35" x14ac:dyDescent="0.2">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row>
    <row r="902" spans="9:35" x14ac:dyDescent="0.2">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row>
    <row r="903" spans="9:35" x14ac:dyDescent="0.2">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row>
    <row r="904" spans="9:35" x14ac:dyDescent="0.2">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row>
    <row r="905" spans="9:35" x14ac:dyDescent="0.2">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row>
    <row r="906" spans="9:35" x14ac:dyDescent="0.2">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row>
    <row r="907" spans="9:35" x14ac:dyDescent="0.2">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row>
    <row r="908" spans="9:35" x14ac:dyDescent="0.2">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row>
    <row r="909" spans="9:35" x14ac:dyDescent="0.2">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row>
    <row r="910" spans="9:35" x14ac:dyDescent="0.2">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row>
    <row r="911" spans="9:35" x14ac:dyDescent="0.2">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row>
    <row r="912" spans="9:35" x14ac:dyDescent="0.2">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row>
    <row r="913" spans="9:35" x14ac:dyDescent="0.2">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row>
    <row r="914" spans="9:35" x14ac:dyDescent="0.2">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row>
    <row r="915" spans="9:35" x14ac:dyDescent="0.2">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row>
    <row r="916" spans="9:35" x14ac:dyDescent="0.2">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row>
    <row r="917" spans="9:35" x14ac:dyDescent="0.2">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row>
    <row r="918" spans="9:35" x14ac:dyDescent="0.2">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row>
    <row r="919" spans="9:35" x14ac:dyDescent="0.2">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row>
    <row r="920" spans="9:35" x14ac:dyDescent="0.2">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row>
    <row r="921" spans="9:35" x14ac:dyDescent="0.2">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row>
    <row r="922" spans="9:35" x14ac:dyDescent="0.2">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row>
    <row r="923" spans="9:35" x14ac:dyDescent="0.2">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row>
    <row r="924" spans="9:35" x14ac:dyDescent="0.2">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row>
    <row r="925" spans="9:35" x14ac:dyDescent="0.2">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row>
    <row r="926" spans="9:35" x14ac:dyDescent="0.2">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row>
    <row r="927" spans="9:35" x14ac:dyDescent="0.2">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row>
    <row r="928" spans="9:35" x14ac:dyDescent="0.2">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row>
    <row r="929" spans="9:35" x14ac:dyDescent="0.2">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row>
    <row r="930" spans="9:35" x14ac:dyDescent="0.2">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row>
    <row r="931" spans="9:35" x14ac:dyDescent="0.2">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row>
    <row r="932" spans="9:35" x14ac:dyDescent="0.2">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row>
    <row r="933" spans="9:35" x14ac:dyDescent="0.2">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row>
    <row r="934" spans="9:35" x14ac:dyDescent="0.2">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row>
    <row r="935" spans="9:35" x14ac:dyDescent="0.2">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row>
    <row r="936" spans="9:35" x14ac:dyDescent="0.2">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row>
    <row r="937" spans="9:35" x14ac:dyDescent="0.2">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row>
    <row r="938" spans="9:35" x14ac:dyDescent="0.2">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row>
    <row r="939" spans="9:35" x14ac:dyDescent="0.2">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row>
    <row r="940" spans="9:35" x14ac:dyDescent="0.2">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row>
    <row r="941" spans="9:35" x14ac:dyDescent="0.2">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row>
    <row r="942" spans="9:35" x14ac:dyDescent="0.2">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row>
    <row r="943" spans="9:35" x14ac:dyDescent="0.2">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row>
    <row r="944" spans="9:35" x14ac:dyDescent="0.2">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row>
    <row r="945" spans="9:35" x14ac:dyDescent="0.2">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row>
    <row r="946" spans="9:35" x14ac:dyDescent="0.2">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row>
    <row r="947" spans="9:35" x14ac:dyDescent="0.2">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row>
    <row r="948" spans="9:35" x14ac:dyDescent="0.2">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row>
    <row r="949" spans="9:35" x14ac:dyDescent="0.2">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row>
    <row r="950" spans="9:35" x14ac:dyDescent="0.2">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row>
    <row r="951" spans="9:35" x14ac:dyDescent="0.2">
      <c r="I951" s="18"/>
      <c r="J951" s="18"/>
      <c r="K951" s="18"/>
      <c r="L951" s="18"/>
      <c r="M951" s="18"/>
      <c r="N951" s="18"/>
      <c r="O951" s="18"/>
      <c r="P951" s="18"/>
      <c r="Q951" s="18"/>
      <c r="R951" s="18"/>
      <c r="S951" s="18"/>
      <c r="T951" s="18"/>
      <c r="U951" s="18"/>
      <c r="V951" s="18"/>
      <c r="W951" s="18"/>
      <c r="X951" s="18"/>
      <c r="Y951" s="18"/>
      <c r="Z951" s="18"/>
      <c r="AA951" s="18"/>
      <c r="AB951" s="18"/>
      <c r="AC951" s="18"/>
      <c r="AD951" s="18"/>
      <c r="AE951" s="18"/>
      <c r="AF951" s="18"/>
      <c r="AG951" s="18"/>
      <c r="AH951" s="18"/>
      <c r="AI951" s="18"/>
    </row>
    <row r="952" spans="9:35" x14ac:dyDescent="0.2">
      <c r="I952" s="18"/>
      <c r="J952" s="18"/>
      <c r="K952" s="18"/>
      <c r="L952" s="18"/>
      <c r="M952" s="18"/>
      <c r="N952" s="18"/>
      <c r="O952" s="18"/>
      <c r="P952" s="18"/>
      <c r="Q952" s="18"/>
      <c r="R952" s="18"/>
      <c r="S952" s="18"/>
      <c r="T952" s="18"/>
      <c r="U952" s="18"/>
      <c r="V952" s="18"/>
      <c r="W952" s="18"/>
      <c r="X952" s="18"/>
      <c r="Y952" s="18"/>
      <c r="Z952" s="18"/>
      <c r="AA952" s="18"/>
      <c r="AB952" s="18"/>
      <c r="AC952" s="18"/>
      <c r="AD952" s="18"/>
      <c r="AE952" s="18"/>
      <c r="AF952" s="18"/>
      <c r="AG952" s="18"/>
      <c r="AH952" s="18"/>
      <c r="AI952" s="18"/>
    </row>
    <row r="953" spans="9:35" x14ac:dyDescent="0.2">
      <c r="I953" s="18"/>
      <c r="J953" s="18"/>
      <c r="K953" s="18"/>
      <c r="L953" s="18"/>
      <c r="M953" s="18"/>
      <c r="N953" s="18"/>
      <c r="O953" s="18"/>
      <c r="P953" s="18"/>
      <c r="Q953" s="18"/>
      <c r="R953" s="18"/>
      <c r="S953" s="18"/>
      <c r="T953" s="18"/>
      <c r="U953" s="18"/>
      <c r="V953" s="18"/>
      <c r="W953" s="18"/>
      <c r="X953" s="18"/>
      <c r="Y953" s="18"/>
      <c r="Z953" s="18"/>
      <c r="AA953" s="18"/>
      <c r="AB953" s="18"/>
      <c r="AC953" s="18"/>
      <c r="AD953" s="18"/>
      <c r="AE953" s="18"/>
      <c r="AF953" s="18"/>
      <c r="AG953" s="18"/>
      <c r="AH953" s="18"/>
      <c r="AI953" s="18"/>
    </row>
    <row r="954" spans="9:35" x14ac:dyDescent="0.2">
      <c r="I954" s="18"/>
      <c r="J954" s="18"/>
      <c r="K954" s="18"/>
      <c r="L954" s="18"/>
      <c r="M954" s="18"/>
      <c r="N954" s="18"/>
      <c r="O954" s="18"/>
      <c r="P954" s="18"/>
      <c r="Q954" s="18"/>
      <c r="R954" s="18"/>
      <c r="S954" s="18"/>
      <c r="T954" s="18"/>
      <c r="U954" s="18"/>
      <c r="V954" s="18"/>
      <c r="W954" s="18"/>
      <c r="X954" s="18"/>
      <c r="Y954" s="18"/>
      <c r="Z954" s="18"/>
      <c r="AA954" s="18"/>
      <c r="AB954" s="18"/>
      <c r="AC954" s="18"/>
      <c r="AD954" s="18"/>
      <c r="AE954" s="18"/>
      <c r="AF954" s="18"/>
      <c r="AG954" s="18"/>
      <c r="AH954" s="18"/>
      <c r="AI954" s="18"/>
    </row>
    <row r="955" spans="9:35" x14ac:dyDescent="0.2">
      <c r="I955" s="18"/>
      <c r="J955" s="18"/>
      <c r="K955" s="18"/>
      <c r="L955" s="18"/>
      <c r="M955" s="18"/>
      <c r="N955" s="18"/>
      <c r="O955" s="18"/>
      <c r="P955" s="18"/>
      <c r="Q955" s="18"/>
      <c r="R955" s="18"/>
      <c r="S955" s="18"/>
      <c r="T955" s="18"/>
      <c r="U955" s="18"/>
      <c r="V955" s="18"/>
      <c r="W955" s="18"/>
      <c r="X955" s="18"/>
      <c r="Y955" s="18"/>
      <c r="Z955" s="18"/>
      <c r="AA955" s="18"/>
      <c r="AB955" s="18"/>
      <c r="AC955" s="18"/>
      <c r="AD955" s="18"/>
      <c r="AE955" s="18"/>
      <c r="AF955" s="18"/>
      <c r="AG955" s="18"/>
      <c r="AH955" s="18"/>
      <c r="AI955" s="18"/>
    </row>
    <row r="956" spans="9:35" x14ac:dyDescent="0.2">
      <c r="I956" s="18"/>
      <c r="J956" s="18"/>
      <c r="K956" s="18"/>
      <c r="L956" s="18"/>
      <c r="M956" s="18"/>
      <c r="N956" s="18"/>
      <c r="O956" s="18"/>
      <c r="P956" s="18"/>
      <c r="Q956" s="18"/>
      <c r="R956" s="18"/>
      <c r="S956" s="18"/>
      <c r="T956" s="18"/>
      <c r="U956" s="18"/>
      <c r="V956" s="18"/>
      <c r="W956" s="18"/>
      <c r="X956" s="18"/>
      <c r="Y956" s="18"/>
      <c r="Z956" s="18"/>
      <c r="AA956" s="18"/>
      <c r="AB956" s="18"/>
      <c r="AC956" s="18"/>
      <c r="AD956" s="18"/>
      <c r="AE956" s="18"/>
      <c r="AF956" s="18"/>
      <c r="AG956" s="18"/>
      <c r="AH956" s="18"/>
      <c r="AI956" s="18"/>
    </row>
    <row r="957" spans="9:35" x14ac:dyDescent="0.2">
      <c r="I957" s="18"/>
      <c r="J957" s="18"/>
      <c r="K957" s="18"/>
      <c r="L957" s="18"/>
      <c r="M957" s="18"/>
      <c r="N957" s="18"/>
      <c r="O957" s="18"/>
      <c r="P957" s="18"/>
      <c r="Q957" s="18"/>
      <c r="R957" s="18"/>
      <c r="S957" s="18"/>
      <c r="T957" s="18"/>
      <c r="U957" s="18"/>
      <c r="V957" s="18"/>
      <c r="W957" s="18"/>
      <c r="X957" s="18"/>
      <c r="Y957" s="18"/>
      <c r="Z957" s="18"/>
      <c r="AA957" s="18"/>
      <c r="AB957" s="18"/>
      <c r="AC957" s="18"/>
      <c r="AD957" s="18"/>
      <c r="AE957" s="18"/>
      <c r="AF957" s="18"/>
      <c r="AG957" s="18"/>
      <c r="AH957" s="18"/>
      <c r="AI957" s="18"/>
    </row>
    <row r="958" spans="9:35" x14ac:dyDescent="0.2">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18"/>
      <c r="AI958" s="18"/>
    </row>
    <row r="959" spans="9:35" x14ac:dyDescent="0.2">
      <c r="I959" s="18"/>
      <c r="J959" s="18"/>
      <c r="K959" s="18"/>
      <c r="L959" s="18"/>
      <c r="M959" s="18"/>
      <c r="N959" s="18"/>
      <c r="O959" s="18"/>
      <c r="P959" s="18"/>
      <c r="Q959" s="18"/>
      <c r="R959" s="18"/>
      <c r="S959" s="18"/>
      <c r="T959" s="18"/>
      <c r="U959" s="18"/>
      <c r="V959" s="18"/>
      <c r="W959" s="18"/>
      <c r="X959" s="18"/>
      <c r="Y959" s="18"/>
      <c r="Z959" s="18"/>
      <c r="AA959" s="18"/>
      <c r="AB959" s="18"/>
      <c r="AC959" s="18"/>
      <c r="AD959" s="18"/>
      <c r="AE959" s="18"/>
      <c r="AF959" s="18"/>
      <c r="AG959" s="18"/>
      <c r="AH959" s="18"/>
      <c r="AI959" s="18"/>
    </row>
    <row r="960" spans="9:35" x14ac:dyDescent="0.2">
      <c r="I960" s="18"/>
      <c r="J960" s="18"/>
      <c r="K960" s="18"/>
      <c r="L960" s="18"/>
      <c r="M960" s="18"/>
      <c r="N960" s="18"/>
      <c r="O960" s="18"/>
      <c r="P960" s="18"/>
      <c r="Q960" s="18"/>
      <c r="R960" s="18"/>
      <c r="S960" s="18"/>
      <c r="T960" s="18"/>
      <c r="U960" s="18"/>
      <c r="V960" s="18"/>
      <c r="W960" s="18"/>
      <c r="X960" s="18"/>
      <c r="Y960" s="18"/>
      <c r="Z960" s="18"/>
      <c r="AA960" s="18"/>
      <c r="AB960" s="18"/>
      <c r="AC960" s="18"/>
      <c r="AD960" s="18"/>
      <c r="AE960" s="18"/>
      <c r="AF960" s="18"/>
      <c r="AG960" s="18"/>
      <c r="AH960" s="18"/>
      <c r="AI960" s="18"/>
    </row>
    <row r="961" spans="9:35" x14ac:dyDescent="0.2">
      <c r="I961" s="18"/>
      <c r="J961" s="18"/>
      <c r="K961" s="18"/>
      <c r="L961" s="18"/>
      <c r="M961" s="18"/>
      <c r="N961" s="18"/>
      <c r="O961" s="18"/>
      <c r="P961" s="18"/>
      <c r="Q961" s="18"/>
      <c r="R961" s="18"/>
      <c r="S961" s="18"/>
      <c r="T961" s="18"/>
      <c r="U961" s="18"/>
      <c r="V961" s="18"/>
      <c r="W961" s="18"/>
      <c r="X961" s="18"/>
      <c r="Y961" s="18"/>
      <c r="Z961" s="18"/>
      <c r="AA961" s="18"/>
      <c r="AB961" s="18"/>
      <c r="AC961" s="18"/>
      <c r="AD961" s="18"/>
      <c r="AE961" s="18"/>
      <c r="AF961" s="18"/>
      <c r="AG961" s="18"/>
      <c r="AH961" s="18"/>
      <c r="AI961" s="18"/>
    </row>
    <row r="962" spans="9:35" x14ac:dyDescent="0.2">
      <c r="I962" s="18"/>
      <c r="J962" s="18"/>
      <c r="K962" s="18"/>
      <c r="L962" s="18"/>
      <c r="M962" s="18"/>
      <c r="N962" s="18"/>
      <c r="O962" s="18"/>
      <c r="P962" s="18"/>
      <c r="Q962" s="18"/>
      <c r="R962" s="18"/>
      <c r="S962" s="18"/>
      <c r="T962" s="18"/>
      <c r="U962" s="18"/>
      <c r="V962" s="18"/>
      <c r="W962" s="18"/>
      <c r="X962" s="18"/>
      <c r="Y962" s="18"/>
      <c r="Z962" s="18"/>
      <c r="AA962" s="18"/>
      <c r="AB962" s="18"/>
      <c r="AC962" s="18"/>
      <c r="AD962" s="18"/>
      <c r="AE962" s="18"/>
      <c r="AF962" s="18"/>
      <c r="AG962" s="18"/>
      <c r="AH962" s="18"/>
      <c r="AI962" s="18"/>
    </row>
    <row r="963" spans="9:35" x14ac:dyDescent="0.2">
      <c r="I963" s="18"/>
      <c r="J963" s="18"/>
      <c r="K963" s="18"/>
      <c r="L963" s="18"/>
      <c r="M963" s="18"/>
      <c r="N963" s="18"/>
      <c r="O963" s="18"/>
      <c r="P963" s="18"/>
      <c r="Q963" s="18"/>
      <c r="R963" s="18"/>
      <c r="S963" s="18"/>
      <c r="T963" s="18"/>
      <c r="U963" s="18"/>
      <c r="V963" s="18"/>
      <c r="W963" s="18"/>
      <c r="X963" s="18"/>
      <c r="Y963" s="18"/>
      <c r="Z963" s="18"/>
      <c r="AA963" s="18"/>
      <c r="AB963" s="18"/>
      <c r="AC963" s="18"/>
      <c r="AD963" s="18"/>
      <c r="AE963" s="18"/>
      <c r="AF963" s="18"/>
      <c r="AG963" s="18"/>
      <c r="AH963" s="18"/>
      <c r="AI963" s="18"/>
    </row>
    <row r="964" spans="9:35" x14ac:dyDescent="0.2">
      <c r="I964" s="18"/>
      <c r="J964" s="18"/>
      <c r="K964" s="18"/>
      <c r="L964" s="18"/>
      <c r="M964" s="18"/>
      <c r="N964" s="18"/>
      <c r="O964" s="18"/>
      <c r="P964" s="18"/>
      <c r="Q964" s="18"/>
      <c r="R964" s="18"/>
      <c r="S964" s="18"/>
      <c r="T964" s="18"/>
      <c r="U964" s="18"/>
      <c r="V964" s="18"/>
      <c r="W964" s="18"/>
      <c r="X964" s="18"/>
      <c r="Y964" s="18"/>
      <c r="Z964" s="18"/>
      <c r="AA964" s="18"/>
      <c r="AB964" s="18"/>
      <c r="AC964" s="18"/>
      <c r="AD964" s="18"/>
      <c r="AE964" s="18"/>
      <c r="AF964" s="18"/>
      <c r="AG964" s="18"/>
      <c r="AH964" s="18"/>
      <c r="AI964" s="18"/>
    </row>
    <row r="965" spans="9:35" x14ac:dyDescent="0.2">
      <c r="I965" s="18"/>
      <c r="J965" s="18"/>
      <c r="K965" s="18"/>
      <c r="L965" s="18"/>
      <c r="M965" s="18"/>
      <c r="N965" s="18"/>
      <c r="O965" s="18"/>
      <c r="P965" s="18"/>
      <c r="Q965" s="18"/>
      <c r="R965" s="18"/>
      <c r="S965" s="18"/>
      <c r="T965" s="18"/>
      <c r="U965" s="18"/>
      <c r="V965" s="18"/>
      <c r="W965" s="18"/>
      <c r="X965" s="18"/>
      <c r="Y965" s="18"/>
      <c r="Z965" s="18"/>
      <c r="AA965" s="18"/>
      <c r="AB965" s="18"/>
      <c r="AC965" s="18"/>
      <c r="AD965" s="18"/>
      <c r="AE965" s="18"/>
      <c r="AF965" s="18"/>
      <c r="AG965" s="18"/>
      <c r="AH965" s="18"/>
      <c r="AI965" s="18"/>
    </row>
    <row r="966" spans="9:35" x14ac:dyDescent="0.2">
      <c r="I966" s="18"/>
      <c r="J966" s="18"/>
      <c r="K966" s="18"/>
      <c r="L966" s="18"/>
      <c r="M966" s="18"/>
      <c r="N966" s="18"/>
      <c r="O966" s="18"/>
      <c r="P966" s="18"/>
      <c r="Q966" s="18"/>
      <c r="R966" s="18"/>
      <c r="S966" s="18"/>
      <c r="T966" s="18"/>
      <c r="U966" s="18"/>
      <c r="V966" s="18"/>
      <c r="W966" s="18"/>
      <c r="X966" s="18"/>
      <c r="Y966" s="18"/>
      <c r="Z966" s="18"/>
      <c r="AA966" s="18"/>
      <c r="AB966" s="18"/>
      <c r="AC966" s="18"/>
      <c r="AD966" s="18"/>
      <c r="AE966" s="18"/>
      <c r="AF966" s="18"/>
      <c r="AG966" s="18"/>
      <c r="AH966" s="18"/>
      <c r="AI966" s="18"/>
    </row>
    <row r="967" spans="9:35" x14ac:dyDescent="0.2">
      <c r="I967" s="18"/>
      <c r="J967" s="18"/>
      <c r="K967" s="18"/>
      <c r="L967" s="18"/>
      <c r="M967" s="18"/>
      <c r="N967" s="18"/>
      <c r="O967" s="18"/>
      <c r="P967" s="18"/>
      <c r="Q967" s="18"/>
      <c r="R967" s="18"/>
      <c r="S967" s="18"/>
      <c r="T967" s="18"/>
      <c r="U967" s="18"/>
      <c r="V967" s="18"/>
      <c r="W967" s="18"/>
      <c r="X967" s="18"/>
      <c r="Y967" s="18"/>
      <c r="Z967" s="18"/>
      <c r="AA967" s="18"/>
      <c r="AB967" s="18"/>
      <c r="AC967" s="18"/>
      <c r="AD967" s="18"/>
      <c r="AE967" s="18"/>
      <c r="AF967" s="18"/>
      <c r="AG967" s="18"/>
      <c r="AH967" s="18"/>
      <c r="AI967" s="18"/>
    </row>
    <row r="968" spans="9:35" x14ac:dyDescent="0.2">
      <c r="I968" s="18"/>
      <c r="J968" s="18"/>
      <c r="K968" s="18"/>
      <c r="L968" s="18"/>
      <c r="M968" s="18"/>
      <c r="N968" s="18"/>
      <c r="O968" s="18"/>
      <c r="P968" s="18"/>
      <c r="Q968" s="18"/>
      <c r="R968" s="18"/>
      <c r="S968" s="18"/>
      <c r="T968" s="18"/>
      <c r="U968" s="18"/>
      <c r="V968" s="18"/>
      <c r="W968" s="18"/>
      <c r="X968" s="18"/>
      <c r="Y968" s="18"/>
      <c r="Z968" s="18"/>
      <c r="AA968" s="18"/>
      <c r="AB968" s="18"/>
      <c r="AC968" s="18"/>
      <c r="AD968" s="18"/>
      <c r="AE968" s="18"/>
      <c r="AF968" s="18"/>
      <c r="AG968" s="18"/>
      <c r="AH968" s="18"/>
      <c r="AI968" s="18"/>
    </row>
    <row r="969" spans="9:35" x14ac:dyDescent="0.2">
      <c r="I969" s="18"/>
      <c r="J969" s="18"/>
      <c r="K969" s="18"/>
      <c r="L969" s="18"/>
      <c r="M969" s="18"/>
      <c r="N969" s="18"/>
      <c r="O969" s="18"/>
      <c r="P969" s="18"/>
      <c r="Q969" s="18"/>
      <c r="R969" s="18"/>
      <c r="S969" s="18"/>
      <c r="T969" s="18"/>
      <c r="U969" s="18"/>
      <c r="V969" s="18"/>
      <c r="W969" s="18"/>
      <c r="X969" s="18"/>
      <c r="Y969" s="18"/>
      <c r="Z969" s="18"/>
      <c r="AA969" s="18"/>
      <c r="AB969" s="18"/>
      <c r="AC969" s="18"/>
      <c r="AD969" s="18"/>
      <c r="AE969" s="18"/>
      <c r="AF969" s="18"/>
      <c r="AG969" s="18"/>
      <c r="AH969" s="18"/>
      <c r="AI969" s="18"/>
    </row>
    <row r="970" spans="9:35" x14ac:dyDescent="0.2">
      <c r="I970" s="18"/>
      <c r="J970" s="18"/>
      <c r="K970" s="18"/>
      <c r="L970" s="18"/>
      <c r="M970" s="18"/>
      <c r="N970" s="18"/>
      <c r="O970" s="18"/>
      <c r="P970" s="18"/>
      <c r="Q970" s="18"/>
      <c r="R970" s="18"/>
      <c r="S970" s="18"/>
      <c r="T970" s="18"/>
      <c r="U970" s="18"/>
      <c r="V970" s="18"/>
      <c r="W970" s="18"/>
      <c r="X970" s="18"/>
      <c r="Y970" s="18"/>
      <c r="Z970" s="18"/>
      <c r="AA970" s="18"/>
      <c r="AB970" s="18"/>
      <c r="AC970" s="18"/>
      <c r="AD970" s="18"/>
      <c r="AE970" s="18"/>
      <c r="AF970" s="18"/>
      <c r="AG970" s="18"/>
      <c r="AH970" s="18"/>
      <c r="AI970" s="18"/>
    </row>
    <row r="971" spans="9:35" x14ac:dyDescent="0.2">
      <c r="I971" s="18"/>
      <c r="J971" s="18"/>
      <c r="K971" s="18"/>
      <c r="L971" s="18"/>
      <c r="M971" s="18"/>
      <c r="N971" s="18"/>
      <c r="O971" s="18"/>
      <c r="P971" s="18"/>
      <c r="Q971" s="18"/>
      <c r="R971" s="18"/>
      <c r="S971" s="18"/>
      <c r="T971" s="18"/>
      <c r="U971" s="18"/>
      <c r="V971" s="18"/>
      <c r="W971" s="18"/>
      <c r="X971" s="18"/>
      <c r="Y971" s="18"/>
      <c r="Z971" s="18"/>
      <c r="AA971" s="18"/>
      <c r="AB971" s="18"/>
      <c r="AC971" s="18"/>
      <c r="AD971" s="18"/>
      <c r="AE971" s="18"/>
      <c r="AF971" s="18"/>
      <c r="AG971" s="18"/>
      <c r="AH971" s="18"/>
      <c r="AI971" s="18"/>
    </row>
    <row r="972" spans="9:35" x14ac:dyDescent="0.2">
      <c r="I972" s="18"/>
      <c r="J972" s="18"/>
      <c r="K972" s="18"/>
      <c r="L972" s="18"/>
      <c r="M972" s="18"/>
      <c r="N972" s="18"/>
      <c r="O972" s="18"/>
      <c r="P972" s="18"/>
      <c r="Q972" s="18"/>
      <c r="R972" s="18"/>
      <c r="S972" s="18"/>
      <c r="T972" s="18"/>
      <c r="U972" s="18"/>
      <c r="V972" s="18"/>
      <c r="W972" s="18"/>
      <c r="X972" s="18"/>
      <c r="Y972" s="18"/>
      <c r="Z972" s="18"/>
      <c r="AA972" s="18"/>
      <c r="AB972" s="18"/>
      <c r="AC972" s="18"/>
      <c r="AD972" s="18"/>
      <c r="AE972" s="18"/>
      <c r="AF972" s="18"/>
      <c r="AG972" s="18"/>
      <c r="AH972" s="18"/>
      <c r="AI972" s="18"/>
    </row>
    <row r="973" spans="9:35" x14ac:dyDescent="0.2">
      <c r="I973" s="18"/>
      <c r="J973" s="18"/>
      <c r="K973" s="18"/>
      <c r="L973" s="18"/>
      <c r="M973" s="18"/>
      <c r="N973" s="18"/>
      <c r="O973" s="18"/>
      <c r="P973" s="18"/>
      <c r="Q973" s="18"/>
      <c r="R973" s="18"/>
      <c r="S973" s="18"/>
      <c r="T973" s="18"/>
      <c r="U973" s="18"/>
      <c r="V973" s="18"/>
      <c r="W973" s="18"/>
      <c r="X973" s="18"/>
      <c r="Y973" s="18"/>
      <c r="Z973" s="18"/>
      <c r="AA973" s="18"/>
      <c r="AB973" s="18"/>
      <c r="AC973" s="18"/>
      <c r="AD973" s="18"/>
      <c r="AE973" s="18"/>
      <c r="AF973" s="18"/>
      <c r="AG973" s="18"/>
      <c r="AH973" s="18"/>
      <c r="AI973" s="18"/>
    </row>
    <row r="974" spans="9:35" x14ac:dyDescent="0.2">
      <c r="I974" s="18"/>
      <c r="J974" s="18"/>
      <c r="K974" s="18"/>
      <c r="L974" s="18"/>
      <c r="M974" s="18"/>
      <c r="N974" s="18"/>
      <c r="O974" s="18"/>
      <c r="P974" s="18"/>
      <c r="Q974" s="18"/>
      <c r="R974" s="18"/>
      <c r="S974" s="18"/>
      <c r="T974" s="18"/>
      <c r="U974" s="18"/>
      <c r="V974" s="18"/>
      <c r="W974" s="18"/>
      <c r="X974" s="18"/>
      <c r="Y974" s="18"/>
      <c r="Z974" s="18"/>
      <c r="AA974" s="18"/>
      <c r="AB974" s="18"/>
      <c r="AC974" s="18"/>
      <c r="AD974" s="18"/>
      <c r="AE974" s="18"/>
      <c r="AF974" s="18"/>
      <c r="AG974" s="18"/>
      <c r="AH974" s="18"/>
      <c r="AI974" s="18"/>
    </row>
    <row r="975" spans="9:35" x14ac:dyDescent="0.2">
      <c r="I975" s="18"/>
      <c r="J975" s="18"/>
      <c r="K975" s="18"/>
      <c r="L975" s="18"/>
      <c r="M975" s="18"/>
      <c r="N975" s="18"/>
      <c r="O975" s="18"/>
      <c r="P975" s="18"/>
      <c r="Q975" s="18"/>
      <c r="R975" s="18"/>
      <c r="S975" s="18"/>
      <c r="T975" s="18"/>
      <c r="U975" s="18"/>
      <c r="V975" s="18"/>
      <c r="W975" s="18"/>
      <c r="X975" s="18"/>
      <c r="Y975" s="18"/>
      <c r="Z975" s="18"/>
      <c r="AA975" s="18"/>
      <c r="AB975" s="18"/>
      <c r="AC975" s="18"/>
      <c r="AD975" s="18"/>
      <c r="AE975" s="18"/>
      <c r="AF975" s="18"/>
      <c r="AG975" s="18"/>
      <c r="AH975" s="18"/>
      <c r="AI975" s="18"/>
    </row>
    <row r="976" spans="9:35" x14ac:dyDescent="0.2">
      <c r="I976" s="18"/>
      <c r="J976" s="18"/>
      <c r="K976" s="18"/>
      <c r="L976" s="18"/>
      <c r="M976" s="18"/>
      <c r="N976" s="18"/>
      <c r="O976" s="18"/>
      <c r="P976" s="18"/>
      <c r="Q976" s="18"/>
      <c r="R976" s="18"/>
      <c r="S976" s="18"/>
      <c r="T976" s="18"/>
      <c r="U976" s="18"/>
      <c r="V976" s="18"/>
      <c r="W976" s="18"/>
      <c r="X976" s="18"/>
      <c r="Y976" s="18"/>
      <c r="Z976" s="18"/>
      <c r="AA976" s="18"/>
      <c r="AB976" s="18"/>
      <c r="AC976" s="18"/>
      <c r="AD976" s="18"/>
      <c r="AE976" s="18"/>
      <c r="AF976" s="18"/>
      <c r="AG976" s="18"/>
      <c r="AH976" s="18"/>
      <c r="AI976" s="18"/>
    </row>
    <row r="977" spans="9:35" x14ac:dyDescent="0.2">
      <c r="I977" s="18"/>
      <c r="J977" s="18"/>
      <c r="K977" s="18"/>
      <c r="L977" s="18"/>
      <c r="M977" s="18"/>
      <c r="N977" s="18"/>
      <c r="O977" s="18"/>
      <c r="P977" s="18"/>
      <c r="Q977" s="18"/>
      <c r="R977" s="18"/>
      <c r="S977" s="18"/>
      <c r="T977" s="18"/>
      <c r="U977" s="18"/>
      <c r="V977" s="18"/>
      <c r="W977" s="18"/>
      <c r="X977" s="18"/>
      <c r="Y977" s="18"/>
      <c r="Z977" s="18"/>
      <c r="AA977" s="18"/>
      <c r="AB977" s="18"/>
      <c r="AC977" s="18"/>
      <c r="AD977" s="18"/>
      <c r="AE977" s="18"/>
      <c r="AF977" s="18"/>
      <c r="AG977" s="18"/>
      <c r="AH977" s="18"/>
      <c r="AI977" s="18"/>
    </row>
    <row r="978" spans="9:35" x14ac:dyDescent="0.2">
      <c r="I978" s="18"/>
      <c r="J978" s="18"/>
      <c r="K978" s="18"/>
      <c r="L978" s="18"/>
      <c r="M978" s="18"/>
      <c r="N978" s="18"/>
      <c r="O978" s="18"/>
      <c r="P978" s="18"/>
      <c r="Q978" s="18"/>
      <c r="R978" s="18"/>
      <c r="S978" s="18"/>
      <c r="T978" s="18"/>
      <c r="U978" s="18"/>
      <c r="V978" s="18"/>
      <c r="W978" s="18"/>
      <c r="X978" s="18"/>
      <c r="Y978" s="18"/>
      <c r="Z978" s="18"/>
      <c r="AA978" s="18"/>
      <c r="AB978" s="18"/>
      <c r="AC978" s="18"/>
      <c r="AD978" s="18"/>
      <c r="AE978" s="18"/>
      <c r="AF978" s="18"/>
      <c r="AG978" s="18"/>
      <c r="AH978" s="18"/>
      <c r="AI978" s="18"/>
    </row>
    <row r="979" spans="9:35" x14ac:dyDescent="0.2">
      <c r="I979" s="18"/>
      <c r="J979" s="18"/>
      <c r="K979" s="18"/>
      <c r="L979" s="18"/>
      <c r="M979" s="18"/>
      <c r="N979" s="18"/>
      <c r="O979" s="18"/>
      <c r="P979" s="18"/>
      <c r="Q979" s="18"/>
      <c r="R979" s="18"/>
      <c r="S979" s="18"/>
      <c r="T979" s="18"/>
      <c r="U979" s="18"/>
      <c r="V979" s="18"/>
      <c r="W979" s="18"/>
      <c r="X979" s="18"/>
      <c r="Y979" s="18"/>
      <c r="Z979" s="18"/>
      <c r="AA979" s="18"/>
      <c r="AB979" s="18"/>
      <c r="AC979" s="18"/>
      <c r="AD979" s="18"/>
      <c r="AE979" s="18"/>
      <c r="AF979" s="18"/>
      <c r="AG979" s="18"/>
      <c r="AH979" s="18"/>
      <c r="AI979" s="18"/>
    </row>
    <row r="980" spans="9:35" x14ac:dyDescent="0.2">
      <c r="I980" s="18"/>
      <c r="J980" s="18"/>
      <c r="K980" s="18"/>
      <c r="L980" s="18"/>
      <c r="M980" s="18"/>
      <c r="N980" s="18"/>
      <c r="O980" s="18"/>
      <c r="P980" s="18"/>
      <c r="Q980" s="18"/>
      <c r="R980" s="18"/>
      <c r="S980" s="18"/>
      <c r="T980" s="18"/>
      <c r="U980" s="18"/>
      <c r="V980" s="18"/>
      <c r="W980" s="18"/>
      <c r="X980" s="18"/>
      <c r="Y980" s="18"/>
      <c r="Z980" s="18"/>
      <c r="AA980" s="18"/>
      <c r="AB980" s="18"/>
      <c r="AC980" s="18"/>
      <c r="AD980" s="18"/>
      <c r="AE980" s="18"/>
      <c r="AF980" s="18"/>
      <c r="AG980" s="18"/>
      <c r="AH980" s="18"/>
      <c r="AI980" s="18"/>
    </row>
    <row r="981" spans="9:35" x14ac:dyDescent="0.2">
      <c r="I981" s="18"/>
      <c r="J981" s="18"/>
      <c r="K981" s="18"/>
      <c r="L981" s="18"/>
      <c r="M981" s="18"/>
      <c r="N981" s="18"/>
      <c r="O981" s="18"/>
      <c r="P981" s="18"/>
      <c r="Q981" s="18"/>
      <c r="R981" s="18"/>
      <c r="S981" s="18"/>
      <c r="T981" s="18"/>
      <c r="U981" s="18"/>
      <c r="V981" s="18"/>
      <c r="W981" s="18"/>
      <c r="X981" s="18"/>
      <c r="Y981" s="18"/>
      <c r="Z981" s="18"/>
      <c r="AA981" s="18"/>
      <c r="AB981" s="18"/>
      <c r="AC981" s="18"/>
      <c r="AD981" s="18"/>
      <c r="AE981" s="18"/>
      <c r="AF981" s="18"/>
      <c r="AG981" s="18"/>
      <c r="AH981" s="18"/>
      <c r="AI981" s="18"/>
    </row>
    <row r="982" spans="9:35" x14ac:dyDescent="0.2">
      <c r="I982" s="18"/>
      <c r="J982" s="18"/>
      <c r="K982" s="18"/>
      <c r="L982" s="18"/>
      <c r="M982" s="18"/>
      <c r="N982" s="18"/>
      <c r="O982" s="18"/>
      <c r="P982" s="18"/>
      <c r="Q982" s="18"/>
      <c r="R982" s="18"/>
      <c r="S982" s="18"/>
      <c r="T982" s="18"/>
      <c r="U982" s="18"/>
      <c r="V982" s="18"/>
      <c r="W982" s="18"/>
      <c r="X982" s="18"/>
      <c r="Y982" s="18"/>
      <c r="Z982" s="18"/>
      <c r="AA982" s="18"/>
      <c r="AB982" s="18"/>
      <c r="AC982" s="18"/>
      <c r="AD982" s="18"/>
      <c r="AE982" s="18"/>
      <c r="AF982" s="18"/>
      <c r="AG982" s="18"/>
      <c r="AH982" s="18"/>
      <c r="AI982" s="18"/>
    </row>
    <row r="983" spans="9:35" x14ac:dyDescent="0.2">
      <c r="I983" s="18"/>
      <c r="J983" s="18"/>
      <c r="K983" s="18"/>
      <c r="L983" s="18"/>
      <c r="M983" s="18"/>
      <c r="N983" s="18"/>
      <c r="O983" s="18"/>
      <c r="P983" s="18"/>
      <c r="Q983" s="18"/>
      <c r="R983" s="18"/>
      <c r="S983" s="18"/>
      <c r="T983" s="18"/>
      <c r="U983" s="18"/>
      <c r="V983" s="18"/>
      <c r="W983" s="18"/>
      <c r="X983" s="18"/>
      <c r="Y983" s="18"/>
      <c r="Z983" s="18"/>
      <c r="AA983" s="18"/>
      <c r="AB983" s="18"/>
      <c r="AC983" s="18"/>
      <c r="AD983" s="18"/>
      <c r="AE983" s="18"/>
      <c r="AF983" s="18"/>
      <c r="AG983" s="18"/>
      <c r="AH983" s="18"/>
      <c r="AI983" s="18"/>
    </row>
    <row r="984" spans="9:35" x14ac:dyDescent="0.2">
      <c r="I984" s="18"/>
      <c r="J984" s="18"/>
      <c r="K984" s="18"/>
      <c r="L984" s="18"/>
      <c r="M984" s="18"/>
      <c r="N984" s="18"/>
      <c r="O984" s="18"/>
      <c r="P984" s="18"/>
      <c r="Q984" s="18"/>
      <c r="R984" s="18"/>
      <c r="S984" s="18"/>
      <c r="T984" s="18"/>
      <c r="U984" s="18"/>
      <c r="V984" s="18"/>
      <c r="W984" s="18"/>
      <c r="X984" s="18"/>
      <c r="Y984" s="18"/>
      <c r="Z984" s="18"/>
      <c r="AA984" s="18"/>
      <c r="AB984" s="18"/>
      <c r="AC984" s="18"/>
      <c r="AD984" s="18"/>
      <c r="AE984" s="18"/>
      <c r="AF984" s="18"/>
      <c r="AG984" s="18"/>
      <c r="AH984" s="18"/>
      <c r="AI984" s="18"/>
    </row>
    <row r="985" spans="9:35" x14ac:dyDescent="0.2">
      <c r="I985" s="18"/>
      <c r="J985" s="18"/>
      <c r="K985" s="18"/>
      <c r="L985" s="18"/>
      <c r="M985" s="18"/>
      <c r="N985" s="18"/>
      <c r="O985" s="18"/>
      <c r="P985" s="18"/>
      <c r="Q985" s="18"/>
      <c r="R985" s="18"/>
      <c r="S985" s="18"/>
      <c r="T985" s="18"/>
      <c r="U985" s="18"/>
      <c r="V985" s="18"/>
      <c r="W985" s="18"/>
      <c r="X985" s="18"/>
      <c r="Y985" s="18"/>
      <c r="Z985" s="18"/>
      <c r="AA985" s="18"/>
      <c r="AB985" s="18"/>
      <c r="AC985" s="18"/>
      <c r="AD985" s="18"/>
      <c r="AE985" s="18"/>
      <c r="AF985" s="18"/>
      <c r="AG985" s="18"/>
      <c r="AH985" s="18"/>
      <c r="AI985" s="18"/>
    </row>
    <row r="986" spans="9:35" x14ac:dyDescent="0.2">
      <c r="I986" s="18"/>
      <c r="J986" s="18"/>
      <c r="K986" s="18"/>
      <c r="L986" s="18"/>
      <c r="M986" s="18"/>
      <c r="N986" s="18"/>
      <c r="O986" s="18"/>
      <c r="P986" s="18"/>
      <c r="Q986" s="18"/>
      <c r="R986" s="18"/>
      <c r="S986" s="18"/>
      <c r="T986" s="18"/>
      <c r="U986" s="18"/>
      <c r="V986" s="18"/>
      <c r="W986" s="18"/>
      <c r="X986" s="18"/>
      <c r="Y986" s="18"/>
      <c r="Z986" s="18"/>
      <c r="AA986" s="18"/>
      <c r="AB986" s="18"/>
      <c r="AC986" s="18"/>
      <c r="AD986" s="18"/>
      <c r="AE986" s="18"/>
      <c r="AF986" s="18"/>
      <c r="AG986" s="18"/>
      <c r="AH986" s="18"/>
      <c r="AI986" s="18"/>
    </row>
    <row r="987" spans="9:35" x14ac:dyDescent="0.2">
      <c r="I987" s="18"/>
      <c r="J987" s="18"/>
      <c r="K987" s="18"/>
      <c r="L987" s="18"/>
      <c r="M987" s="18"/>
      <c r="N987" s="18"/>
      <c r="O987" s="18"/>
      <c r="P987" s="18"/>
      <c r="Q987" s="18"/>
      <c r="R987" s="18"/>
      <c r="S987" s="18"/>
      <c r="T987" s="18"/>
      <c r="U987" s="18"/>
      <c r="V987" s="18"/>
      <c r="W987" s="18"/>
      <c r="X987" s="18"/>
      <c r="Y987" s="18"/>
      <c r="Z987" s="18"/>
      <c r="AA987" s="18"/>
      <c r="AB987" s="18"/>
      <c r="AC987" s="18"/>
      <c r="AD987" s="18"/>
      <c r="AE987" s="18"/>
      <c r="AF987" s="18"/>
      <c r="AG987" s="18"/>
      <c r="AH987" s="18"/>
      <c r="AI987" s="18"/>
    </row>
    <row r="988" spans="9:35" x14ac:dyDescent="0.2">
      <c r="I988" s="18"/>
      <c r="J988" s="18"/>
      <c r="K988" s="18"/>
      <c r="L988" s="18"/>
      <c r="M988" s="18"/>
      <c r="N988" s="18"/>
      <c r="O988" s="18"/>
      <c r="P988" s="18"/>
      <c r="Q988" s="18"/>
      <c r="R988" s="18"/>
      <c r="S988" s="18"/>
      <c r="T988" s="18"/>
      <c r="U988" s="18"/>
      <c r="V988" s="18"/>
      <c r="W988" s="18"/>
      <c r="X988" s="18"/>
      <c r="Y988" s="18"/>
      <c r="Z988" s="18"/>
      <c r="AA988" s="18"/>
      <c r="AB988" s="18"/>
      <c r="AC988" s="18"/>
      <c r="AD988" s="18"/>
      <c r="AE988" s="18"/>
      <c r="AF988" s="18"/>
      <c r="AG988" s="18"/>
      <c r="AH988" s="18"/>
      <c r="AI988" s="18"/>
    </row>
    <row r="989" spans="9:35" x14ac:dyDescent="0.2">
      <c r="I989" s="18"/>
      <c r="J989" s="18"/>
      <c r="K989" s="18"/>
      <c r="L989" s="18"/>
      <c r="M989" s="18"/>
      <c r="N989" s="18"/>
      <c r="O989" s="18"/>
      <c r="P989" s="18"/>
      <c r="Q989" s="18"/>
      <c r="R989" s="18"/>
      <c r="S989" s="18"/>
      <c r="T989" s="18"/>
      <c r="U989" s="18"/>
      <c r="V989" s="18"/>
      <c r="W989" s="18"/>
      <c r="X989" s="18"/>
      <c r="Y989" s="18"/>
      <c r="Z989" s="18"/>
      <c r="AA989" s="18"/>
      <c r="AB989" s="18"/>
      <c r="AC989" s="18"/>
      <c r="AD989" s="18"/>
      <c r="AE989" s="18"/>
      <c r="AF989" s="18"/>
      <c r="AG989" s="18"/>
      <c r="AH989" s="18"/>
      <c r="AI989" s="18"/>
    </row>
    <row r="990" spans="9:35" x14ac:dyDescent="0.2">
      <c r="I990" s="18"/>
      <c r="J990" s="18"/>
      <c r="K990" s="18"/>
      <c r="L990" s="18"/>
      <c r="M990" s="18"/>
      <c r="N990" s="18"/>
      <c r="O990" s="18"/>
      <c r="P990" s="18"/>
      <c r="Q990" s="18"/>
      <c r="R990" s="18"/>
      <c r="S990" s="18"/>
      <c r="T990" s="18"/>
      <c r="U990" s="18"/>
      <c r="V990" s="18"/>
      <c r="W990" s="18"/>
      <c r="X990" s="18"/>
      <c r="Y990" s="18"/>
      <c r="Z990" s="18"/>
      <c r="AA990" s="18"/>
      <c r="AB990" s="18"/>
      <c r="AC990" s="18"/>
      <c r="AD990" s="18"/>
      <c r="AE990" s="18"/>
      <c r="AF990" s="18"/>
      <c r="AG990" s="18"/>
      <c r="AH990" s="18"/>
      <c r="AI990" s="18"/>
    </row>
    <row r="991" spans="9:35" x14ac:dyDescent="0.2">
      <c r="I991" s="18"/>
      <c r="J991" s="18"/>
      <c r="K991" s="18"/>
      <c r="L991" s="18"/>
      <c r="M991" s="18"/>
      <c r="N991" s="18"/>
      <c r="O991" s="18"/>
      <c r="P991" s="18"/>
      <c r="Q991" s="18"/>
      <c r="R991" s="18"/>
      <c r="S991" s="18"/>
      <c r="T991" s="18"/>
      <c r="U991" s="18"/>
      <c r="V991" s="18"/>
      <c r="W991" s="18"/>
      <c r="X991" s="18"/>
      <c r="Y991" s="18"/>
      <c r="Z991" s="18"/>
      <c r="AA991" s="18"/>
      <c r="AB991" s="18"/>
      <c r="AC991" s="18"/>
      <c r="AD991" s="18"/>
      <c r="AE991" s="18"/>
      <c r="AF991" s="18"/>
      <c r="AG991" s="18"/>
      <c r="AH991" s="18"/>
      <c r="AI991" s="18"/>
    </row>
    <row r="992" spans="9:35" x14ac:dyDescent="0.2">
      <c r="I992" s="18"/>
      <c r="J992" s="18"/>
      <c r="K992" s="18"/>
      <c r="L992" s="18"/>
      <c r="M992" s="18"/>
      <c r="N992" s="18"/>
      <c r="O992" s="18"/>
      <c r="P992" s="18"/>
      <c r="Q992" s="18"/>
      <c r="R992" s="18"/>
      <c r="S992" s="18"/>
      <c r="T992" s="18"/>
      <c r="U992" s="18"/>
      <c r="V992" s="18"/>
      <c r="W992" s="18"/>
      <c r="X992" s="18"/>
      <c r="Y992" s="18"/>
      <c r="Z992" s="18"/>
      <c r="AA992" s="18"/>
      <c r="AB992" s="18"/>
      <c r="AC992" s="18"/>
      <c r="AD992" s="18"/>
      <c r="AE992" s="18"/>
      <c r="AF992" s="18"/>
      <c r="AG992" s="18"/>
      <c r="AH992" s="18"/>
      <c r="AI992" s="18"/>
    </row>
    <row r="993" spans="9:35" x14ac:dyDescent="0.2">
      <c r="I993" s="18"/>
      <c r="J993" s="18"/>
      <c r="K993" s="18"/>
      <c r="L993" s="18"/>
      <c r="M993" s="18"/>
      <c r="N993" s="18"/>
      <c r="O993" s="18"/>
      <c r="P993" s="18"/>
      <c r="Q993" s="18"/>
      <c r="R993" s="18"/>
      <c r="S993" s="18"/>
      <c r="T993" s="18"/>
      <c r="U993" s="18"/>
      <c r="V993" s="18"/>
      <c r="W993" s="18"/>
      <c r="X993" s="18"/>
      <c r="Y993" s="18"/>
      <c r="Z993" s="18"/>
      <c r="AA993" s="18"/>
      <c r="AB993" s="18"/>
      <c r="AC993" s="18"/>
      <c r="AD993" s="18"/>
      <c r="AE993" s="18"/>
      <c r="AF993" s="18"/>
      <c r="AG993" s="18"/>
      <c r="AH993" s="18"/>
      <c r="AI993" s="18"/>
    </row>
    <row r="994" spans="9:35" x14ac:dyDescent="0.2">
      <c r="I994" s="18"/>
      <c r="J994" s="18"/>
      <c r="K994" s="18"/>
      <c r="L994" s="18"/>
      <c r="M994" s="18"/>
      <c r="N994" s="18"/>
      <c r="O994" s="18"/>
      <c r="P994" s="18"/>
      <c r="Q994" s="18"/>
      <c r="R994" s="18"/>
      <c r="S994" s="18"/>
      <c r="T994" s="18"/>
      <c r="U994" s="18"/>
      <c r="V994" s="18"/>
      <c r="W994" s="18"/>
      <c r="X994" s="18"/>
      <c r="Y994" s="18"/>
      <c r="Z994" s="18"/>
      <c r="AA994" s="18"/>
      <c r="AB994" s="18"/>
      <c r="AC994" s="18"/>
      <c r="AD994" s="18"/>
      <c r="AE994" s="18"/>
      <c r="AF994" s="18"/>
      <c r="AG994" s="18"/>
      <c r="AH994" s="18"/>
      <c r="AI994" s="18"/>
    </row>
    <row r="995" spans="9:35" x14ac:dyDescent="0.2">
      <c r="I995" s="18"/>
      <c r="J995" s="18"/>
      <c r="K995" s="18"/>
      <c r="L995" s="18"/>
      <c r="M995" s="18"/>
      <c r="N995" s="18"/>
      <c r="O995" s="18"/>
      <c r="P995" s="18"/>
      <c r="Q995" s="18"/>
      <c r="R995" s="18"/>
      <c r="S995" s="18"/>
      <c r="T995" s="18"/>
      <c r="U995" s="18"/>
      <c r="V995" s="18"/>
      <c r="W995" s="18"/>
      <c r="X995" s="18"/>
      <c r="Y995" s="18"/>
      <c r="Z995" s="18"/>
      <c r="AA995" s="18"/>
      <c r="AB995" s="18"/>
      <c r="AC995" s="18"/>
      <c r="AD995" s="18"/>
      <c r="AE995" s="18"/>
      <c r="AF995" s="18"/>
      <c r="AG995" s="18"/>
      <c r="AH995" s="18"/>
      <c r="AI995" s="18"/>
    </row>
    <row r="996" spans="9:35" x14ac:dyDescent="0.2">
      <c r="I996" s="18"/>
      <c r="J996" s="18"/>
      <c r="K996" s="18"/>
      <c r="L996" s="18"/>
      <c r="M996" s="18"/>
      <c r="N996" s="18"/>
      <c r="O996" s="18"/>
      <c r="P996" s="18"/>
      <c r="Q996" s="18"/>
      <c r="R996" s="18"/>
      <c r="S996" s="18"/>
      <c r="T996" s="18"/>
      <c r="U996" s="18"/>
      <c r="V996" s="18"/>
      <c r="W996" s="18"/>
      <c r="X996" s="18"/>
      <c r="Y996" s="18"/>
      <c r="Z996" s="18"/>
      <c r="AA996" s="18"/>
      <c r="AB996" s="18"/>
      <c r="AC996" s="18"/>
      <c r="AD996" s="18"/>
      <c r="AE996" s="18"/>
      <c r="AF996" s="18"/>
      <c r="AG996" s="18"/>
      <c r="AH996" s="18"/>
      <c r="AI996" s="18"/>
    </row>
    <row r="997" spans="9:35" x14ac:dyDescent="0.2">
      <c r="I997" s="18"/>
      <c r="J997" s="18"/>
      <c r="K997" s="18"/>
      <c r="L997" s="18"/>
      <c r="M997" s="18"/>
      <c r="N997" s="18"/>
      <c r="O997" s="18"/>
      <c r="P997" s="18"/>
      <c r="Q997" s="18"/>
      <c r="R997" s="18"/>
      <c r="S997" s="18"/>
      <c r="T997" s="18"/>
      <c r="U997" s="18"/>
      <c r="V997" s="18"/>
      <c r="W997" s="18"/>
      <c r="X997" s="18"/>
      <c r="Y997" s="18"/>
      <c r="Z997" s="18"/>
      <c r="AA997" s="18"/>
      <c r="AB997" s="18"/>
      <c r="AC997" s="18"/>
      <c r="AD997" s="18"/>
      <c r="AE997" s="18"/>
      <c r="AF997" s="18"/>
      <c r="AG997" s="18"/>
      <c r="AH997" s="18"/>
      <c r="AI997" s="18"/>
    </row>
    <row r="998" spans="9:35" x14ac:dyDescent="0.2">
      <c r="I998" s="18"/>
      <c r="J998" s="18"/>
      <c r="K998" s="18"/>
      <c r="L998" s="18"/>
      <c r="M998" s="18"/>
      <c r="N998" s="18"/>
      <c r="O998" s="18"/>
      <c r="P998" s="18"/>
      <c r="Q998" s="18"/>
      <c r="R998" s="18"/>
      <c r="S998" s="18"/>
      <c r="T998" s="18"/>
      <c r="U998" s="18"/>
      <c r="V998" s="18"/>
      <c r="W998" s="18"/>
      <c r="X998" s="18"/>
      <c r="Y998" s="18"/>
      <c r="Z998" s="18"/>
      <c r="AA998" s="18"/>
      <c r="AB998" s="18"/>
      <c r="AC998" s="18"/>
      <c r="AD998" s="18"/>
      <c r="AE998" s="18"/>
      <c r="AF998" s="18"/>
      <c r="AG998" s="18"/>
      <c r="AH998" s="18"/>
      <c r="AI998" s="18"/>
    </row>
    <row r="999" spans="9:35" x14ac:dyDescent="0.2">
      <c r="I999" s="18"/>
      <c r="J999" s="18"/>
      <c r="K999" s="18"/>
      <c r="L999" s="18"/>
      <c r="M999" s="18"/>
      <c r="N999" s="18"/>
      <c r="O999" s="18"/>
      <c r="P999" s="18"/>
      <c r="Q999" s="18"/>
      <c r="R999" s="18"/>
      <c r="S999" s="18"/>
      <c r="T999" s="18"/>
      <c r="U999" s="18"/>
      <c r="V999" s="18"/>
      <c r="W999" s="18"/>
      <c r="X999" s="18"/>
      <c r="Y999" s="18"/>
      <c r="Z999" s="18"/>
      <c r="AA999" s="18"/>
      <c r="AB999" s="18"/>
      <c r="AC999" s="18"/>
      <c r="AD999" s="18"/>
      <c r="AE999" s="18"/>
      <c r="AF999" s="18"/>
      <c r="AG999" s="18"/>
      <c r="AH999" s="18"/>
      <c r="AI999" s="18"/>
    </row>
    <row r="1000" spans="9:35" x14ac:dyDescent="0.2">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c r="AE1000" s="18"/>
      <c r="AF1000" s="18"/>
      <c r="AG1000" s="18"/>
      <c r="AH1000" s="18"/>
      <c r="AI1000" s="18"/>
    </row>
    <row r="1001" spans="9:35" x14ac:dyDescent="0.2">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18"/>
      <c r="AE1001" s="18"/>
      <c r="AF1001" s="18"/>
      <c r="AG1001" s="18"/>
      <c r="AH1001" s="18"/>
      <c r="AI1001" s="18"/>
    </row>
    <row r="1002" spans="9:35" x14ac:dyDescent="0.2">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18"/>
      <c r="AE1002" s="18"/>
      <c r="AF1002" s="18"/>
      <c r="AG1002" s="18"/>
      <c r="AH1002" s="18"/>
      <c r="AI1002" s="18"/>
    </row>
    <row r="1003" spans="9:35" x14ac:dyDescent="0.2">
      <c r="I1003" s="18"/>
      <c r="J1003" s="18"/>
      <c r="K1003" s="18"/>
      <c r="L1003" s="18"/>
      <c r="M1003" s="18"/>
      <c r="N1003" s="18"/>
      <c r="O1003" s="18"/>
      <c r="P1003" s="18"/>
      <c r="Q1003" s="18"/>
      <c r="R1003" s="18"/>
      <c r="S1003" s="18"/>
      <c r="T1003" s="18"/>
      <c r="U1003" s="18"/>
      <c r="V1003" s="18"/>
      <c r="W1003" s="18"/>
      <c r="X1003" s="18"/>
      <c r="Y1003" s="18"/>
      <c r="Z1003" s="18"/>
      <c r="AA1003" s="18"/>
      <c r="AB1003" s="18"/>
      <c r="AC1003" s="18"/>
      <c r="AD1003" s="18"/>
      <c r="AE1003" s="18"/>
      <c r="AF1003" s="18"/>
      <c r="AG1003" s="18"/>
      <c r="AH1003" s="18"/>
      <c r="AI1003" s="18"/>
    </row>
    <row r="1004" spans="9:35" x14ac:dyDescent="0.2">
      <c r="I1004" s="18"/>
      <c r="J1004" s="18"/>
      <c r="K1004" s="18"/>
      <c r="L1004" s="18"/>
      <c r="M1004" s="18"/>
      <c r="N1004" s="18"/>
      <c r="O1004" s="18"/>
      <c r="P1004" s="18"/>
      <c r="Q1004" s="18"/>
      <c r="R1004" s="18"/>
      <c r="S1004" s="18"/>
      <c r="T1004" s="18"/>
      <c r="U1004" s="18"/>
      <c r="V1004" s="18"/>
      <c r="W1004" s="18"/>
      <c r="X1004" s="18"/>
      <c r="Y1004" s="18"/>
      <c r="Z1004" s="18"/>
      <c r="AA1004" s="18"/>
      <c r="AB1004" s="18"/>
      <c r="AC1004" s="18"/>
      <c r="AD1004" s="18"/>
      <c r="AE1004" s="18"/>
      <c r="AF1004" s="18"/>
      <c r="AG1004" s="18"/>
      <c r="AH1004" s="18"/>
      <c r="AI1004" s="18"/>
    </row>
    <row r="1005" spans="9:35" x14ac:dyDescent="0.2">
      <c r="I1005" s="18"/>
      <c r="J1005" s="18"/>
      <c r="K1005" s="18"/>
      <c r="L1005" s="18"/>
      <c r="M1005" s="18"/>
      <c r="N1005" s="18"/>
      <c r="O1005" s="18"/>
      <c r="P1005" s="18"/>
      <c r="Q1005" s="18"/>
      <c r="R1005" s="18"/>
      <c r="S1005" s="18"/>
      <c r="T1005" s="18"/>
      <c r="U1005" s="18"/>
      <c r="V1005" s="18"/>
      <c r="W1005" s="18"/>
      <c r="X1005" s="18"/>
      <c r="Y1005" s="18"/>
      <c r="Z1005" s="18"/>
      <c r="AA1005" s="18"/>
      <c r="AB1005" s="18"/>
      <c r="AC1005" s="18"/>
      <c r="AD1005" s="18"/>
      <c r="AE1005" s="18"/>
      <c r="AF1005" s="18"/>
      <c r="AG1005" s="18"/>
      <c r="AH1005" s="18"/>
      <c r="AI1005" s="18"/>
    </row>
    <row r="1006" spans="9:35" x14ac:dyDescent="0.2">
      <c r="I1006" s="18"/>
      <c r="J1006" s="18"/>
      <c r="K1006" s="18"/>
      <c r="L1006" s="18"/>
      <c r="M1006" s="18"/>
      <c r="N1006" s="18"/>
      <c r="O1006" s="18"/>
      <c r="P1006" s="18"/>
      <c r="Q1006" s="18"/>
      <c r="R1006" s="18"/>
      <c r="S1006" s="18"/>
      <c r="T1006" s="18"/>
      <c r="U1006" s="18"/>
      <c r="V1006" s="18"/>
      <c r="W1006" s="18"/>
      <c r="X1006" s="18"/>
      <c r="Y1006" s="18"/>
      <c r="Z1006" s="18"/>
      <c r="AA1006" s="18"/>
      <c r="AB1006" s="18"/>
      <c r="AC1006" s="18"/>
      <c r="AD1006" s="18"/>
      <c r="AE1006" s="18"/>
      <c r="AF1006" s="18"/>
      <c r="AG1006" s="18"/>
      <c r="AH1006" s="18"/>
      <c r="AI1006" s="18"/>
    </row>
    <row r="1007" spans="9:35" x14ac:dyDescent="0.2">
      <c r="I1007" s="18"/>
      <c r="J1007" s="18"/>
      <c r="K1007" s="18"/>
      <c r="L1007" s="18"/>
      <c r="M1007" s="18"/>
      <c r="N1007" s="18"/>
      <c r="O1007" s="18"/>
      <c r="P1007" s="18"/>
      <c r="Q1007" s="18"/>
      <c r="R1007" s="18"/>
      <c r="S1007" s="18"/>
      <c r="T1007" s="18"/>
      <c r="U1007" s="18"/>
      <c r="V1007" s="18"/>
      <c r="W1007" s="18"/>
      <c r="X1007" s="18"/>
      <c r="Y1007" s="18"/>
      <c r="Z1007" s="18"/>
      <c r="AA1007" s="18"/>
      <c r="AB1007" s="18"/>
      <c r="AC1007" s="18"/>
      <c r="AD1007" s="18"/>
      <c r="AE1007" s="18"/>
      <c r="AF1007" s="18"/>
      <c r="AG1007" s="18"/>
      <c r="AH1007" s="18"/>
      <c r="AI1007" s="18"/>
    </row>
    <row r="1008" spans="9:35" x14ac:dyDescent="0.2">
      <c r="I1008" s="18"/>
      <c r="J1008" s="18"/>
      <c r="K1008" s="18"/>
      <c r="L1008" s="18"/>
      <c r="M1008" s="18"/>
      <c r="N1008" s="18"/>
      <c r="O1008" s="18"/>
      <c r="P1008" s="18"/>
      <c r="Q1008" s="18"/>
      <c r="R1008" s="18"/>
      <c r="S1008" s="18"/>
      <c r="T1008" s="18"/>
      <c r="U1008" s="18"/>
      <c r="V1008" s="18"/>
      <c r="W1008" s="18"/>
      <c r="X1008" s="18"/>
      <c r="Y1008" s="18"/>
      <c r="Z1008" s="18"/>
      <c r="AA1008" s="18"/>
      <c r="AB1008" s="18"/>
      <c r="AC1008" s="18"/>
      <c r="AD1008" s="18"/>
      <c r="AE1008" s="18"/>
      <c r="AF1008" s="18"/>
      <c r="AG1008" s="18"/>
      <c r="AH1008" s="18"/>
      <c r="AI1008" s="18"/>
    </row>
    <row r="1009" spans="9:35" x14ac:dyDescent="0.2">
      <c r="I1009" s="18"/>
      <c r="J1009" s="18"/>
      <c r="K1009" s="18"/>
      <c r="L1009" s="18"/>
      <c r="M1009" s="18"/>
      <c r="N1009" s="18"/>
      <c r="O1009" s="18"/>
      <c r="P1009" s="18"/>
      <c r="Q1009" s="18"/>
      <c r="R1009" s="18"/>
      <c r="S1009" s="18"/>
      <c r="T1009" s="18"/>
      <c r="U1009" s="18"/>
      <c r="V1009" s="18"/>
      <c r="W1009" s="18"/>
      <c r="X1009" s="18"/>
      <c r="Y1009" s="18"/>
      <c r="Z1009" s="18"/>
      <c r="AA1009" s="18"/>
      <c r="AB1009" s="18"/>
      <c r="AC1009" s="18"/>
      <c r="AD1009" s="18"/>
      <c r="AE1009" s="18"/>
      <c r="AF1009" s="18"/>
      <c r="AG1009" s="18"/>
      <c r="AH1009" s="18"/>
      <c r="AI1009" s="18"/>
    </row>
    <row r="1010" spans="9:35" x14ac:dyDescent="0.2">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c r="AE1010" s="18"/>
      <c r="AF1010" s="18"/>
      <c r="AG1010" s="18"/>
      <c r="AH1010" s="18"/>
      <c r="AI1010" s="18"/>
    </row>
    <row r="1011" spans="9:35" x14ac:dyDescent="0.2">
      <c r="I1011" s="18"/>
      <c r="J1011" s="18"/>
      <c r="K1011" s="18"/>
      <c r="L1011" s="18"/>
      <c r="M1011" s="18"/>
      <c r="N1011" s="18"/>
      <c r="O1011" s="18"/>
      <c r="P1011" s="18"/>
      <c r="Q1011" s="18"/>
      <c r="R1011" s="18"/>
      <c r="S1011" s="18"/>
      <c r="T1011" s="18"/>
      <c r="U1011" s="18"/>
      <c r="V1011" s="18"/>
      <c r="W1011" s="18"/>
      <c r="X1011" s="18"/>
      <c r="Y1011" s="18"/>
      <c r="Z1011" s="18"/>
      <c r="AA1011" s="18"/>
      <c r="AB1011" s="18"/>
      <c r="AC1011" s="18"/>
      <c r="AD1011" s="18"/>
      <c r="AE1011" s="18"/>
      <c r="AF1011" s="18"/>
      <c r="AG1011" s="18"/>
      <c r="AH1011" s="18"/>
      <c r="AI1011" s="18"/>
    </row>
    <row r="1012" spans="9:35" x14ac:dyDescent="0.2">
      <c r="I1012" s="18"/>
      <c r="J1012" s="18"/>
      <c r="K1012" s="18"/>
      <c r="L1012" s="18"/>
      <c r="M1012" s="18"/>
      <c r="N1012" s="18"/>
      <c r="O1012" s="18"/>
      <c r="P1012" s="18"/>
      <c r="Q1012" s="18"/>
      <c r="R1012" s="18"/>
      <c r="S1012" s="18"/>
      <c r="T1012" s="18"/>
      <c r="U1012" s="18"/>
      <c r="V1012" s="18"/>
      <c r="W1012" s="18"/>
      <c r="X1012" s="18"/>
      <c r="Y1012" s="18"/>
      <c r="Z1012" s="18"/>
      <c r="AA1012" s="18"/>
      <c r="AB1012" s="18"/>
      <c r="AC1012" s="18"/>
      <c r="AD1012" s="18"/>
      <c r="AE1012" s="18"/>
      <c r="AF1012" s="18"/>
      <c r="AG1012" s="18"/>
      <c r="AH1012" s="18"/>
      <c r="AI1012" s="18"/>
    </row>
    <row r="1013" spans="9:35" x14ac:dyDescent="0.2">
      <c r="I1013" s="18"/>
      <c r="J1013" s="18"/>
      <c r="K1013" s="18"/>
      <c r="L1013" s="18"/>
      <c r="M1013" s="18"/>
      <c r="N1013" s="18"/>
      <c r="O1013" s="18"/>
      <c r="P1013" s="18"/>
      <c r="Q1013" s="18"/>
      <c r="R1013" s="18"/>
      <c r="S1013" s="18"/>
      <c r="T1013" s="18"/>
      <c r="U1013" s="18"/>
      <c r="V1013" s="18"/>
      <c r="W1013" s="18"/>
      <c r="X1013" s="18"/>
      <c r="Y1013" s="18"/>
      <c r="Z1013" s="18"/>
      <c r="AA1013" s="18"/>
      <c r="AB1013" s="18"/>
      <c r="AC1013" s="18"/>
      <c r="AD1013" s="18"/>
      <c r="AE1013" s="18"/>
      <c r="AF1013" s="18"/>
      <c r="AG1013" s="18"/>
      <c r="AH1013" s="18"/>
      <c r="AI1013" s="18"/>
    </row>
    <row r="1014" spans="9:35" x14ac:dyDescent="0.2">
      <c r="I1014" s="18"/>
      <c r="J1014" s="18"/>
      <c r="K1014" s="18"/>
      <c r="L1014" s="18"/>
      <c r="M1014" s="18"/>
      <c r="N1014" s="18"/>
      <c r="O1014" s="18"/>
      <c r="P1014" s="18"/>
      <c r="Q1014" s="18"/>
      <c r="R1014" s="18"/>
      <c r="S1014" s="18"/>
      <c r="T1014" s="18"/>
      <c r="U1014" s="18"/>
      <c r="V1014" s="18"/>
      <c r="W1014" s="18"/>
      <c r="X1014" s="18"/>
      <c r="Y1014" s="18"/>
      <c r="Z1014" s="18"/>
      <c r="AA1014" s="18"/>
      <c r="AB1014" s="18"/>
      <c r="AC1014" s="18"/>
      <c r="AD1014" s="18"/>
      <c r="AE1014" s="18"/>
      <c r="AF1014" s="18"/>
      <c r="AG1014" s="18"/>
      <c r="AH1014" s="18"/>
      <c r="AI1014" s="18"/>
    </row>
    <row r="1015" spans="9:35" x14ac:dyDescent="0.2">
      <c r="I1015" s="18"/>
      <c r="J1015" s="18"/>
      <c r="K1015" s="18"/>
      <c r="L1015" s="18"/>
      <c r="M1015" s="18"/>
      <c r="N1015" s="18"/>
      <c r="O1015" s="18"/>
      <c r="P1015" s="18"/>
      <c r="Q1015" s="18"/>
      <c r="R1015" s="18"/>
      <c r="S1015" s="18"/>
      <c r="T1015" s="18"/>
      <c r="U1015" s="18"/>
      <c r="V1015" s="18"/>
      <c r="W1015" s="18"/>
      <c r="X1015" s="18"/>
      <c r="Y1015" s="18"/>
      <c r="Z1015" s="18"/>
      <c r="AA1015" s="18"/>
      <c r="AB1015" s="18"/>
      <c r="AC1015" s="18"/>
      <c r="AD1015" s="18"/>
      <c r="AE1015" s="18"/>
      <c r="AF1015" s="18"/>
      <c r="AG1015" s="18"/>
      <c r="AH1015" s="18"/>
      <c r="AI1015" s="18"/>
    </row>
    <row r="1016" spans="9:35" x14ac:dyDescent="0.2">
      <c r="I1016" s="18"/>
      <c r="J1016" s="18"/>
      <c r="K1016" s="18"/>
      <c r="L1016" s="18"/>
      <c r="M1016" s="18"/>
      <c r="N1016" s="18"/>
      <c r="O1016" s="18"/>
      <c r="P1016" s="18"/>
      <c r="Q1016" s="18"/>
      <c r="R1016" s="18"/>
      <c r="S1016" s="18"/>
      <c r="T1016" s="18"/>
      <c r="U1016" s="18"/>
      <c r="V1016" s="18"/>
      <c r="W1016" s="18"/>
      <c r="X1016" s="18"/>
      <c r="Y1016" s="18"/>
      <c r="Z1016" s="18"/>
      <c r="AA1016" s="18"/>
      <c r="AB1016" s="18"/>
      <c r="AC1016" s="18"/>
      <c r="AD1016" s="18"/>
      <c r="AE1016" s="18"/>
      <c r="AF1016" s="18"/>
      <c r="AG1016" s="18"/>
      <c r="AH1016" s="18"/>
      <c r="AI1016" s="18"/>
    </row>
    <row r="1017" spans="9:35" x14ac:dyDescent="0.2">
      <c r="I1017" s="18"/>
      <c r="J1017" s="18"/>
      <c r="K1017" s="18"/>
      <c r="L1017" s="18"/>
      <c r="M1017" s="18"/>
      <c r="N1017" s="18"/>
      <c r="O1017" s="18"/>
      <c r="P1017" s="18"/>
      <c r="Q1017" s="18"/>
      <c r="R1017" s="18"/>
      <c r="S1017" s="18"/>
      <c r="T1017" s="18"/>
      <c r="U1017" s="18"/>
      <c r="V1017" s="18"/>
      <c r="W1017" s="18"/>
      <c r="X1017" s="18"/>
      <c r="Y1017" s="18"/>
      <c r="Z1017" s="18"/>
      <c r="AA1017" s="18"/>
      <c r="AB1017" s="18"/>
      <c r="AC1017" s="18"/>
      <c r="AD1017" s="18"/>
      <c r="AE1017" s="18"/>
      <c r="AF1017" s="18"/>
      <c r="AG1017" s="18"/>
      <c r="AH1017" s="18"/>
      <c r="AI1017" s="18"/>
    </row>
    <row r="1018" spans="9:35" x14ac:dyDescent="0.2">
      <c r="I1018" s="18"/>
      <c r="J1018" s="18"/>
      <c r="K1018" s="18"/>
      <c r="L1018" s="18"/>
      <c r="M1018" s="18"/>
      <c r="N1018" s="18"/>
      <c r="O1018" s="18"/>
      <c r="P1018" s="18"/>
      <c r="Q1018" s="18"/>
      <c r="R1018" s="18"/>
      <c r="S1018" s="18"/>
      <c r="T1018" s="18"/>
      <c r="U1018" s="18"/>
      <c r="V1018" s="18"/>
      <c r="W1018" s="18"/>
      <c r="X1018" s="18"/>
      <c r="Y1018" s="18"/>
      <c r="Z1018" s="18"/>
      <c r="AA1018" s="18"/>
      <c r="AB1018" s="18"/>
      <c r="AC1018" s="18"/>
      <c r="AD1018" s="18"/>
      <c r="AE1018" s="18"/>
      <c r="AF1018" s="18"/>
      <c r="AG1018" s="18"/>
      <c r="AH1018" s="18"/>
      <c r="AI1018" s="18"/>
    </row>
    <row r="1019" spans="9:35" x14ac:dyDescent="0.2">
      <c r="I1019" s="18"/>
      <c r="J1019" s="18"/>
      <c r="K1019" s="18"/>
      <c r="L1019" s="18"/>
      <c r="M1019" s="18"/>
      <c r="N1019" s="18"/>
      <c r="O1019" s="18"/>
      <c r="P1019" s="18"/>
      <c r="Q1019" s="18"/>
      <c r="R1019" s="18"/>
      <c r="S1019" s="18"/>
      <c r="T1019" s="18"/>
      <c r="U1019" s="18"/>
      <c r="V1019" s="18"/>
      <c r="W1019" s="18"/>
      <c r="X1019" s="18"/>
      <c r="Y1019" s="18"/>
      <c r="Z1019" s="18"/>
      <c r="AA1019" s="18"/>
      <c r="AB1019" s="18"/>
      <c r="AC1019" s="18"/>
      <c r="AD1019" s="18"/>
      <c r="AE1019" s="18"/>
      <c r="AF1019" s="18"/>
      <c r="AG1019" s="18"/>
      <c r="AH1019" s="18"/>
      <c r="AI1019" s="18"/>
    </row>
    <row r="1020" spans="9:35" x14ac:dyDescent="0.2">
      <c r="I1020" s="18"/>
      <c r="J1020" s="18"/>
      <c r="K1020" s="18"/>
      <c r="L1020" s="18"/>
      <c r="M1020" s="18"/>
      <c r="N1020" s="18"/>
      <c r="O1020" s="18"/>
      <c r="P1020" s="18"/>
      <c r="Q1020" s="18"/>
      <c r="R1020" s="18"/>
      <c r="S1020" s="18"/>
      <c r="T1020" s="18"/>
      <c r="U1020" s="18"/>
      <c r="V1020" s="18"/>
      <c r="W1020" s="18"/>
      <c r="X1020" s="18"/>
      <c r="Y1020" s="18"/>
      <c r="Z1020" s="18"/>
      <c r="AA1020" s="18"/>
      <c r="AB1020" s="18"/>
      <c r="AC1020" s="18"/>
      <c r="AD1020" s="18"/>
      <c r="AE1020" s="18"/>
      <c r="AF1020" s="18"/>
      <c r="AG1020" s="18"/>
      <c r="AH1020" s="18"/>
      <c r="AI1020" s="18"/>
    </row>
    <row r="1021" spans="9:35" x14ac:dyDescent="0.2">
      <c r="I1021" s="18"/>
      <c r="J1021" s="18"/>
      <c r="K1021" s="18"/>
      <c r="L1021" s="18"/>
      <c r="M1021" s="18"/>
      <c r="N1021" s="18"/>
      <c r="O1021" s="18"/>
      <c r="P1021" s="18"/>
      <c r="Q1021" s="18"/>
      <c r="R1021" s="18"/>
      <c r="S1021" s="18"/>
      <c r="T1021" s="18"/>
      <c r="U1021" s="18"/>
      <c r="V1021" s="18"/>
      <c r="W1021" s="18"/>
      <c r="X1021" s="18"/>
      <c r="Y1021" s="18"/>
      <c r="Z1021" s="18"/>
      <c r="AA1021" s="18"/>
      <c r="AB1021" s="18"/>
      <c r="AC1021" s="18"/>
      <c r="AD1021" s="18"/>
      <c r="AE1021" s="18"/>
      <c r="AF1021" s="18"/>
      <c r="AG1021" s="18"/>
      <c r="AH1021" s="18"/>
      <c r="AI1021" s="18"/>
    </row>
    <row r="1022" spans="9:35" x14ac:dyDescent="0.2">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c r="AE1022" s="18"/>
      <c r="AF1022" s="18"/>
      <c r="AG1022" s="18"/>
      <c r="AH1022" s="18"/>
      <c r="AI1022" s="18"/>
    </row>
    <row r="1023" spans="9:35" x14ac:dyDescent="0.2">
      <c r="I1023" s="18"/>
      <c r="J1023" s="18"/>
      <c r="K1023" s="18"/>
      <c r="L1023" s="18"/>
      <c r="M1023" s="18"/>
      <c r="N1023" s="18"/>
      <c r="O1023" s="18"/>
      <c r="P1023" s="18"/>
      <c r="Q1023" s="18"/>
      <c r="R1023" s="18"/>
      <c r="S1023" s="18"/>
      <c r="T1023" s="18"/>
      <c r="U1023" s="18"/>
      <c r="V1023" s="18"/>
      <c r="W1023" s="18"/>
      <c r="X1023" s="18"/>
      <c r="Y1023" s="18"/>
      <c r="Z1023" s="18"/>
      <c r="AA1023" s="18"/>
      <c r="AB1023" s="18"/>
      <c r="AC1023" s="18"/>
      <c r="AD1023" s="18"/>
      <c r="AE1023" s="18"/>
      <c r="AF1023" s="18"/>
      <c r="AG1023" s="18"/>
      <c r="AH1023" s="18"/>
      <c r="AI1023" s="18"/>
    </row>
    <row r="1024" spans="9:35" x14ac:dyDescent="0.2">
      <c r="I1024" s="18"/>
      <c r="J1024" s="18"/>
      <c r="K1024" s="18"/>
      <c r="L1024" s="18"/>
      <c r="M1024" s="18"/>
      <c r="N1024" s="18"/>
      <c r="O1024" s="18"/>
      <c r="P1024" s="18"/>
      <c r="Q1024" s="18"/>
      <c r="R1024" s="18"/>
      <c r="S1024" s="18"/>
      <c r="T1024" s="18"/>
      <c r="U1024" s="18"/>
      <c r="V1024" s="18"/>
      <c r="W1024" s="18"/>
      <c r="X1024" s="18"/>
      <c r="Y1024" s="18"/>
      <c r="Z1024" s="18"/>
      <c r="AA1024" s="18"/>
      <c r="AB1024" s="18"/>
      <c r="AC1024" s="18"/>
      <c r="AD1024" s="18"/>
      <c r="AE1024" s="18"/>
      <c r="AF1024" s="18"/>
      <c r="AG1024" s="18"/>
      <c r="AH1024" s="18"/>
      <c r="AI1024" s="18"/>
    </row>
    <row r="1025" spans="9:35" x14ac:dyDescent="0.2">
      <c r="I1025" s="18"/>
      <c r="J1025" s="18"/>
      <c r="K1025" s="18"/>
      <c r="L1025" s="18"/>
      <c r="M1025" s="18"/>
      <c r="N1025" s="18"/>
      <c r="O1025" s="18"/>
      <c r="P1025" s="18"/>
      <c r="Q1025" s="18"/>
      <c r="R1025" s="18"/>
      <c r="S1025" s="18"/>
      <c r="T1025" s="18"/>
      <c r="U1025" s="18"/>
      <c r="V1025" s="18"/>
      <c r="W1025" s="18"/>
      <c r="X1025" s="18"/>
      <c r="Y1025" s="18"/>
      <c r="Z1025" s="18"/>
      <c r="AA1025" s="18"/>
      <c r="AB1025" s="18"/>
      <c r="AC1025" s="18"/>
      <c r="AD1025" s="18"/>
      <c r="AE1025" s="18"/>
      <c r="AF1025" s="18"/>
      <c r="AG1025" s="18"/>
      <c r="AH1025" s="18"/>
      <c r="AI1025" s="18"/>
    </row>
    <row r="1026" spans="9:35" x14ac:dyDescent="0.2">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row>
    <row r="1027" spans="9:35" x14ac:dyDescent="0.2">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row>
    <row r="1028" spans="9:35" x14ac:dyDescent="0.2">
      <c r="I1028" s="18"/>
      <c r="J1028" s="18"/>
      <c r="K1028" s="18"/>
      <c r="L1028" s="18"/>
      <c r="M1028" s="18"/>
      <c r="N1028" s="18"/>
      <c r="O1028" s="18"/>
      <c r="P1028" s="18"/>
      <c r="Q1028" s="18"/>
      <c r="R1028" s="18"/>
      <c r="S1028" s="18"/>
      <c r="T1028" s="18"/>
      <c r="U1028" s="18"/>
      <c r="V1028" s="18"/>
      <c r="W1028" s="18"/>
      <c r="X1028" s="18"/>
      <c r="Y1028" s="18"/>
      <c r="Z1028" s="18"/>
      <c r="AA1028" s="18"/>
      <c r="AB1028" s="18"/>
      <c r="AC1028" s="18"/>
      <c r="AD1028" s="18"/>
      <c r="AE1028" s="18"/>
      <c r="AF1028" s="18"/>
      <c r="AG1028" s="18"/>
      <c r="AH1028" s="18"/>
      <c r="AI1028" s="18"/>
    </row>
    <row r="1029" spans="9:35" x14ac:dyDescent="0.2">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c r="AE1029" s="18"/>
      <c r="AF1029" s="18"/>
      <c r="AG1029" s="18"/>
      <c r="AH1029" s="18"/>
      <c r="AI1029" s="18"/>
    </row>
    <row r="1030" spans="9:35" x14ac:dyDescent="0.2">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18"/>
      <c r="AE1030" s="18"/>
      <c r="AF1030" s="18"/>
      <c r="AG1030" s="18"/>
      <c r="AH1030" s="18"/>
      <c r="AI1030" s="18"/>
    </row>
    <row r="1031" spans="9:35" x14ac:dyDescent="0.2">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18"/>
      <c r="AE1031" s="18"/>
      <c r="AF1031" s="18"/>
      <c r="AG1031" s="18"/>
      <c r="AH1031" s="18"/>
      <c r="AI1031" s="18"/>
    </row>
    <row r="1032" spans="9:35" x14ac:dyDescent="0.2">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18"/>
      <c r="AE1032" s="18"/>
      <c r="AF1032" s="18"/>
      <c r="AG1032" s="18"/>
      <c r="AH1032" s="18"/>
      <c r="AI1032" s="18"/>
    </row>
    <row r="1033" spans="9:35" x14ac:dyDescent="0.2">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18"/>
      <c r="AE1033" s="18"/>
      <c r="AF1033" s="18"/>
      <c r="AG1033" s="18"/>
      <c r="AH1033" s="18"/>
      <c r="AI1033" s="18"/>
    </row>
    <row r="1034" spans="9:35" x14ac:dyDescent="0.2">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18"/>
      <c r="AE1034" s="18"/>
      <c r="AF1034" s="18"/>
      <c r="AG1034" s="18"/>
      <c r="AH1034" s="18"/>
      <c r="AI1034" s="18"/>
    </row>
    <row r="1035" spans="9:35" x14ac:dyDescent="0.2">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c r="AE1035" s="18"/>
      <c r="AF1035" s="18"/>
      <c r="AG1035" s="18"/>
      <c r="AH1035" s="18"/>
      <c r="AI1035" s="18"/>
    </row>
    <row r="1036" spans="9:35" x14ac:dyDescent="0.2">
      <c r="I1036" s="18"/>
      <c r="J1036" s="18"/>
      <c r="K1036" s="18"/>
      <c r="L1036" s="18"/>
      <c r="M1036" s="18"/>
      <c r="N1036" s="18"/>
      <c r="O1036" s="18"/>
      <c r="P1036" s="18"/>
      <c r="Q1036" s="18"/>
      <c r="R1036" s="18"/>
      <c r="S1036" s="18"/>
      <c r="T1036" s="18"/>
      <c r="U1036" s="18"/>
      <c r="V1036" s="18"/>
      <c r="W1036" s="18"/>
      <c r="X1036" s="18"/>
      <c r="Y1036" s="18"/>
      <c r="Z1036" s="18"/>
      <c r="AA1036" s="18"/>
      <c r="AB1036" s="18"/>
      <c r="AC1036" s="18"/>
      <c r="AD1036" s="18"/>
      <c r="AE1036" s="18"/>
      <c r="AF1036" s="18"/>
      <c r="AG1036" s="18"/>
      <c r="AH1036" s="18"/>
      <c r="AI1036" s="18"/>
    </row>
    <row r="1037" spans="9:35" x14ac:dyDescent="0.2">
      <c r="I1037" s="18"/>
      <c r="J1037" s="18"/>
      <c r="K1037" s="18"/>
      <c r="L1037" s="18"/>
      <c r="M1037" s="18"/>
      <c r="N1037" s="18"/>
      <c r="O1037" s="18"/>
      <c r="P1037" s="18"/>
      <c r="Q1037" s="18"/>
      <c r="R1037" s="18"/>
      <c r="S1037" s="18"/>
      <c r="T1037" s="18"/>
      <c r="U1037" s="18"/>
      <c r="V1037" s="18"/>
      <c r="W1037" s="18"/>
      <c r="X1037" s="18"/>
      <c r="Y1037" s="18"/>
      <c r="Z1037" s="18"/>
      <c r="AA1037" s="18"/>
      <c r="AB1037" s="18"/>
      <c r="AC1037" s="18"/>
      <c r="AD1037" s="18"/>
      <c r="AE1037" s="18"/>
      <c r="AF1037" s="18"/>
      <c r="AG1037" s="18"/>
      <c r="AH1037" s="18"/>
      <c r="AI1037" s="18"/>
    </row>
    <row r="1038" spans="9:35" x14ac:dyDescent="0.2">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18"/>
      <c r="AE1038" s="18"/>
      <c r="AF1038" s="18"/>
      <c r="AG1038" s="18"/>
      <c r="AH1038" s="18"/>
      <c r="AI1038" s="18"/>
    </row>
    <row r="1039" spans="9:35" x14ac:dyDescent="0.2">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18"/>
      <c r="AE1039" s="18"/>
      <c r="AF1039" s="18"/>
      <c r="AG1039" s="18"/>
      <c r="AH1039" s="18"/>
      <c r="AI1039" s="18"/>
    </row>
    <row r="1040" spans="9:35" x14ac:dyDescent="0.2">
      <c r="I1040" s="18"/>
      <c r="J1040" s="18"/>
      <c r="K1040" s="18"/>
      <c r="L1040" s="18"/>
      <c r="M1040" s="18"/>
      <c r="N1040" s="18"/>
      <c r="O1040" s="18"/>
      <c r="P1040" s="18"/>
      <c r="Q1040" s="18"/>
      <c r="R1040" s="18"/>
      <c r="S1040" s="18"/>
      <c r="T1040" s="18"/>
      <c r="U1040" s="18"/>
      <c r="V1040" s="18"/>
      <c r="W1040" s="18"/>
      <c r="X1040" s="18"/>
      <c r="Y1040" s="18"/>
      <c r="Z1040" s="18"/>
      <c r="AA1040" s="18"/>
      <c r="AB1040" s="18"/>
      <c r="AC1040" s="18"/>
      <c r="AD1040" s="18"/>
      <c r="AE1040" s="18"/>
      <c r="AF1040" s="18"/>
      <c r="AG1040" s="18"/>
      <c r="AH1040" s="18"/>
      <c r="AI1040" s="18"/>
    </row>
    <row r="1041" spans="9:35" x14ac:dyDescent="0.2">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c r="AE1041" s="18"/>
      <c r="AF1041" s="18"/>
      <c r="AG1041" s="18"/>
      <c r="AH1041" s="18"/>
      <c r="AI1041" s="18"/>
    </row>
    <row r="1042" spans="9:35" x14ac:dyDescent="0.2">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c r="AE1042" s="18"/>
      <c r="AF1042" s="18"/>
      <c r="AG1042" s="18"/>
      <c r="AH1042" s="18"/>
      <c r="AI1042" s="18"/>
    </row>
    <row r="1043" spans="9:35" x14ac:dyDescent="0.2">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c r="AE1043" s="18"/>
      <c r="AF1043" s="18"/>
      <c r="AG1043" s="18"/>
      <c r="AH1043" s="18"/>
      <c r="AI1043" s="18"/>
    </row>
    <row r="1044" spans="9:35" x14ac:dyDescent="0.2">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c r="AE1044" s="18"/>
      <c r="AF1044" s="18"/>
      <c r="AG1044" s="18"/>
      <c r="AH1044" s="18"/>
      <c r="AI1044" s="18"/>
    </row>
    <row r="1045" spans="9:35" x14ac:dyDescent="0.2">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c r="AE1045" s="18"/>
      <c r="AF1045" s="18"/>
      <c r="AG1045" s="18"/>
      <c r="AH1045" s="18"/>
      <c r="AI1045" s="18"/>
    </row>
    <row r="1046" spans="9:35" x14ac:dyDescent="0.2">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c r="AE1046" s="18"/>
      <c r="AF1046" s="18"/>
      <c r="AG1046" s="18"/>
      <c r="AH1046" s="18"/>
      <c r="AI1046" s="18"/>
    </row>
    <row r="1047" spans="9:35" x14ac:dyDescent="0.2">
      <c r="I1047" s="18"/>
      <c r="J1047" s="18"/>
      <c r="K1047" s="18"/>
      <c r="L1047" s="18"/>
      <c r="M1047" s="18"/>
      <c r="N1047" s="18"/>
      <c r="O1047" s="18"/>
      <c r="P1047" s="18"/>
      <c r="Q1047" s="18"/>
      <c r="R1047" s="18"/>
      <c r="S1047" s="18"/>
      <c r="T1047" s="18"/>
      <c r="U1047" s="18"/>
      <c r="V1047" s="18"/>
      <c r="W1047" s="18"/>
      <c r="X1047" s="18"/>
      <c r="Y1047" s="18"/>
      <c r="Z1047" s="18"/>
      <c r="AA1047" s="18"/>
      <c r="AB1047" s="18"/>
      <c r="AC1047" s="18"/>
      <c r="AD1047" s="18"/>
      <c r="AE1047" s="18"/>
      <c r="AF1047" s="18"/>
      <c r="AG1047" s="18"/>
      <c r="AH1047" s="18"/>
      <c r="AI1047" s="18"/>
    </row>
    <row r="1048" spans="9:35" x14ac:dyDescent="0.2">
      <c r="I1048" s="18"/>
      <c r="J1048" s="18"/>
      <c r="K1048" s="18"/>
      <c r="L1048" s="18"/>
      <c r="M1048" s="18"/>
      <c r="N1048" s="18"/>
      <c r="O1048" s="18"/>
      <c r="P1048" s="18"/>
      <c r="Q1048" s="18"/>
      <c r="R1048" s="18"/>
      <c r="S1048" s="18"/>
      <c r="T1048" s="18"/>
      <c r="U1048" s="18"/>
      <c r="V1048" s="18"/>
      <c r="W1048" s="18"/>
      <c r="X1048" s="18"/>
      <c r="Y1048" s="18"/>
      <c r="Z1048" s="18"/>
      <c r="AA1048" s="18"/>
      <c r="AB1048" s="18"/>
      <c r="AC1048" s="18"/>
      <c r="AD1048" s="18"/>
      <c r="AE1048" s="18"/>
      <c r="AF1048" s="18"/>
      <c r="AG1048" s="18"/>
      <c r="AH1048" s="18"/>
      <c r="AI1048" s="18"/>
    </row>
    <row r="1049" spans="9:35" x14ac:dyDescent="0.2">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c r="AE1049" s="18"/>
      <c r="AF1049" s="18"/>
      <c r="AG1049" s="18"/>
      <c r="AH1049" s="18"/>
      <c r="AI1049" s="18"/>
    </row>
    <row r="1050" spans="9:35" x14ac:dyDescent="0.2">
      <c r="I1050" s="18"/>
      <c r="J1050" s="18"/>
      <c r="K1050" s="18"/>
      <c r="L1050" s="18"/>
      <c r="M1050" s="18"/>
      <c r="N1050" s="18"/>
      <c r="O1050" s="18"/>
      <c r="P1050" s="18"/>
      <c r="Q1050" s="18"/>
      <c r="R1050" s="18"/>
      <c r="S1050" s="18"/>
      <c r="T1050" s="18"/>
      <c r="U1050" s="18"/>
      <c r="V1050" s="18"/>
      <c r="W1050" s="18"/>
      <c r="X1050" s="18"/>
      <c r="Y1050" s="18"/>
      <c r="Z1050" s="18"/>
      <c r="AA1050" s="18"/>
      <c r="AB1050" s="18"/>
      <c r="AC1050" s="18"/>
      <c r="AD1050" s="18"/>
      <c r="AE1050" s="18"/>
      <c r="AF1050" s="18"/>
      <c r="AG1050" s="18"/>
      <c r="AH1050" s="18"/>
      <c r="AI1050" s="18"/>
    </row>
    <row r="1051" spans="9:35" x14ac:dyDescent="0.2">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row>
    <row r="1052" spans="9:35" x14ac:dyDescent="0.2">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row>
    <row r="1053" spans="9:35" x14ac:dyDescent="0.2">
      <c r="I1053" s="18"/>
      <c r="J1053" s="18"/>
      <c r="K1053" s="18"/>
      <c r="L1053" s="18"/>
      <c r="M1053" s="18"/>
      <c r="N1053" s="18"/>
      <c r="O1053" s="18"/>
      <c r="P1053" s="18"/>
      <c r="Q1053" s="18"/>
      <c r="R1053" s="18"/>
      <c r="S1053" s="18"/>
      <c r="T1053" s="18"/>
      <c r="U1053" s="18"/>
      <c r="V1053" s="18"/>
      <c r="W1053" s="18"/>
      <c r="X1053" s="18"/>
      <c r="Y1053" s="18"/>
      <c r="Z1053" s="18"/>
      <c r="AA1053" s="18"/>
      <c r="AB1053" s="18"/>
      <c r="AC1053" s="18"/>
      <c r="AD1053" s="18"/>
      <c r="AE1053" s="18"/>
      <c r="AF1053" s="18"/>
      <c r="AG1053" s="18"/>
      <c r="AH1053" s="18"/>
      <c r="AI1053" s="18"/>
    </row>
    <row r="1054" spans="9:35" x14ac:dyDescent="0.2">
      <c r="I1054" s="18"/>
      <c r="J1054" s="18"/>
      <c r="K1054" s="18"/>
      <c r="L1054" s="18"/>
      <c r="M1054" s="18"/>
      <c r="N1054" s="18"/>
      <c r="O1054" s="18"/>
      <c r="P1054" s="18"/>
      <c r="Q1054" s="18"/>
      <c r="R1054" s="18"/>
      <c r="S1054" s="18"/>
      <c r="T1054" s="18"/>
      <c r="U1054" s="18"/>
      <c r="V1054" s="18"/>
      <c r="W1054" s="18"/>
      <c r="X1054" s="18"/>
      <c r="Y1054" s="18"/>
      <c r="Z1054" s="18"/>
      <c r="AA1054" s="18"/>
      <c r="AB1054" s="18"/>
      <c r="AC1054" s="18"/>
      <c r="AD1054" s="18"/>
      <c r="AE1054" s="18"/>
      <c r="AF1054" s="18"/>
      <c r="AG1054" s="18"/>
      <c r="AH1054" s="18"/>
      <c r="AI1054" s="18"/>
    </row>
    <row r="1055" spans="9:35" x14ac:dyDescent="0.2">
      <c r="I1055" s="18"/>
      <c r="J1055" s="18"/>
      <c r="K1055" s="18"/>
      <c r="L1055" s="18"/>
      <c r="M1055" s="18"/>
      <c r="N1055" s="18"/>
      <c r="O1055" s="18"/>
      <c r="P1055" s="18"/>
      <c r="Q1055" s="18"/>
      <c r="R1055" s="18"/>
      <c r="S1055" s="18"/>
      <c r="T1055" s="18"/>
      <c r="U1055" s="18"/>
      <c r="V1055" s="18"/>
      <c r="W1055" s="18"/>
      <c r="X1055" s="18"/>
      <c r="Y1055" s="18"/>
      <c r="Z1055" s="18"/>
      <c r="AA1055" s="18"/>
      <c r="AB1055" s="18"/>
      <c r="AC1055" s="18"/>
      <c r="AD1055" s="18"/>
      <c r="AE1055" s="18"/>
      <c r="AF1055" s="18"/>
      <c r="AG1055" s="18"/>
      <c r="AH1055" s="18"/>
      <c r="AI1055" s="18"/>
    </row>
    <row r="1056" spans="9:35" x14ac:dyDescent="0.2">
      <c r="I1056" s="18"/>
      <c r="J1056" s="18"/>
      <c r="K1056" s="18"/>
      <c r="L1056" s="18"/>
      <c r="M1056" s="18"/>
      <c r="N1056" s="18"/>
      <c r="O1056" s="18"/>
      <c r="P1056" s="18"/>
      <c r="Q1056" s="18"/>
      <c r="R1056" s="18"/>
      <c r="S1056" s="18"/>
      <c r="T1056" s="18"/>
      <c r="U1056" s="18"/>
      <c r="V1056" s="18"/>
      <c r="W1056" s="18"/>
      <c r="X1056" s="18"/>
      <c r="Y1056" s="18"/>
      <c r="Z1056" s="18"/>
      <c r="AA1056" s="18"/>
      <c r="AB1056" s="18"/>
      <c r="AC1056" s="18"/>
      <c r="AD1056" s="18"/>
      <c r="AE1056" s="18"/>
      <c r="AF1056" s="18"/>
      <c r="AG1056" s="18"/>
      <c r="AH1056" s="18"/>
      <c r="AI1056" s="18"/>
    </row>
    <row r="1057" spans="9:35" x14ac:dyDescent="0.2">
      <c r="I1057" s="18"/>
      <c r="J1057" s="18"/>
      <c r="K1057" s="18"/>
      <c r="L1057" s="18"/>
      <c r="M1057" s="18"/>
      <c r="N1057" s="18"/>
      <c r="O1057" s="18"/>
      <c r="P1057" s="18"/>
      <c r="Q1057" s="18"/>
      <c r="R1057" s="18"/>
      <c r="S1057" s="18"/>
      <c r="T1057" s="18"/>
      <c r="U1057" s="18"/>
      <c r="V1057" s="18"/>
      <c r="W1057" s="18"/>
      <c r="X1057" s="18"/>
      <c r="Y1057" s="18"/>
      <c r="Z1057" s="18"/>
      <c r="AA1057" s="18"/>
      <c r="AB1057" s="18"/>
      <c r="AC1057" s="18"/>
      <c r="AD1057" s="18"/>
      <c r="AE1057" s="18"/>
      <c r="AF1057" s="18"/>
      <c r="AG1057" s="18"/>
      <c r="AH1057" s="18"/>
      <c r="AI1057" s="18"/>
    </row>
    <row r="1058" spans="9:35" x14ac:dyDescent="0.2">
      <c r="I1058" s="18"/>
      <c r="J1058" s="18"/>
      <c r="K1058" s="18"/>
      <c r="L1058" s="18"/>
      <c r="M1058" s="18"/>
      <c r="N1058" s="18"/>
      <c r="O1058" s="18"/>
      <c r="P1058" s="18"/>
      <c r="Q1058" s="18"/>
      <c r="R1058" s="18"/>
      <c r="S1058" s="18"/>
      <c r="T1058" s="18"/>
      <c r="U1058" s="18"/>
      <c r="V1058" s="18"/>
      <c r="W1058" s="18"/>
      <c r="X1058" s="18"/>
      <c r="Y1058" s="18"/>
      <c r="Z1058" s="18"/>
      <c r="AA1058" s="18"/>
      <c r="AB1058" s="18"/>
      <c r="AC1058" s="18"/>
      <c r="AD1058" s="18"/>
      <c r="AE1058" s="18"/>
      <c r="AF1058" s="18"/>
      <c r="AG1058" s="18"/>
      <c r="AH1058" s="18"/>
      <c r="AI1058" s="18"/>
    </row>
    <row r="1059" spans="9:35" x14ac:dyDescent="0.2">
      <c r="I1059" s="18"/>
      <c r="J1059" s="18"/>
      <c r="K1059" s="18"/>
      <c r="L1059" s="18"/>
      <c r="M1059" s="18"/>
      <c r="N1059" s="18"/>
      <c r="O1059" s="18"/>
      <c r="P1059" s="18"/>
      <c r="Q1059" s="18"/>
      <c r="R1059" s="18"/>
      <c r="S1059" s="18"/>
      <c r="T1059" s="18"/>
      <c r="U1059" s="18"/>
      <c r="V1059" s="18"/>
      <c r="W1059" s="18"/>
      <c r="X1059" s="18"/>
      <c r="Y1059" s="18"/>
      <c r="Z1059" s="18"/>
      <c r="AA1059" s="18"/>
      <c r="AB1059" s="18"/>
      <c r="AC1059" s="18"/>
      <c r="AD1059" s="18"/>
      <c r="AE1059" s="18"/>
      <c r="AF1059" s="18"/>
      <c r="AG1059" s="18"/>
      <c r="AH1059" s="18"/>
      <c r="AI1059" s="18"/>
    </row>
    <row r="1060" spans="9:35" x14ac:dyDescent="0.2">
      <c r="I1060" s="18"/>
      <c r="J1060" s="18"/>
      <c r="K1060" s="18"/>
      <c r="L1060" s="18"/>
      <c r="M1060" s="18"/>
      <c r="N1060" s="18"/>
      <c r="O1060" s="18"/>
      <c r="P1060" s="18"/>
      <c r="Q1060" s="18"/>
      <c r="R1060" s="18"/>
      <c r="S1060" s="18"/>
      <c r="T1060" s="18"/>
      <c r="U1060" s="18"/>
      <c r="V1060" s="18"/>
      <c r="W1060" s="18"/>
      <c r="X1060" s="18"/>
      <c r="Y1060" s="18"/>
      <c r="Z1060" s="18"/>
      <c r="AA1060" s="18"/>
      <c r="AB1060" s="18"/>
      <c r="AC1060" s="18"/>
      <c r="AD1060" s="18"/>
      <c r="AE1060" s="18"/>
      <c r="AF1060" s="18"/>
      <c r="AG1060" s="18"/>
      <c r="AH1060" s="18"/>
      <c r="AI1060" s="18"/>
    </row>
    <row r="1061" spans="9:35" x14ac:dyDescent="0.2">
      <c r="I1061" s="18"/>
      <c r="J1061" s="18"/>
      <c r="K1061" s="18"/>
      <c r="L1061" s="18"/>
      <c r="M1061" s="18"/>
      <c r="N1061" s="18"/>
      <c r="O1061" s="18"/>
      <c r="P1061" s="18"/>
      <c r="Q1061" s="18"/>
      <c r="R1061" s="18"/>
      <c r="S1061" s="18"/>
      <c r="T1061" s="18"/>
      <c r="U1061" s="18"/>
      <c r="V1061" s="18"/>
      <c r="W1061" s="18"/>
      <c r="X1061" s="18"/>
      <c r="Y1061" s="18"/>
      <c r="Z1061" s="18"/>
      <c r="AA1061" s="18"/>
      <c r="AB1061" s="18"/>
      <c r="AC1061" s="18"/>
      <c r="AD1061" s="18"/>
      <c r="AE1061" s="18"/>
      <c r="AF1061" s="18"/>
      <c r="AG1061" s="18"/>
      <c r="AH1061" s="18"/>
      <c r="AI1061" s="18"/>
    </row>
    <row r="1062" spans="9:35" x14ac:dyDescent="0.2">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row>
    <row r="1063" spans="9:35" x14ac:dyDescent="0.2">
      <c r="I1063" s="18"/>
      <c r="J1063" s="18"/>
      <c r="K1063" s="18"/>
      <c r="L1063" s="18"/>
      <c r="M1063" s="18"/>
      <c r="N1063" s="18"/>
      <c r="O1063" s="18"/>
      <c r="P1063" s="18"/>
      <c r="Q1063" s="18"/>
      <c r="R1063" s="18"/>
      <c r="S1063" s="18"/>
      <c r="T1063" s="18"/>
      <c r="U1063" s="18"/>
      <c r="V1063" s="18"/>
      <c r="W1063" s="18"/>
      <c r="X1063" s="18"/>
      <c r="Y1063" s="18"/>
      <c r="Z1063" s="18"/>
      <c r="AA1063" s="18"/>
      <c r="AB1063" s="18"/>
      <c r="AC1063" s="18"/>
      <c r="AD1063" s="18"/>
      <c r="AE1063" s="18"/>
      <c r="AF1063" s="18"/>
      <c r="AG1063" s="18"/>
      <c r="AH1063" s="18"/>
      <c r="AI1063" s="18"/>
    </row>
    <row r="1064" spans="9:35" x14ac:dyDescent="0.2">
      <c r="I1064" s="18"/>
      <c r="J1064" s="18"/>
      <c r="K1064" s="18"/>
      <c r="L1064" s="18"/>
      <c r="M1064" s="18"/>
      <c r="N1064" s="18"/>
      <c r="O1064" s="18"/>
      <c r="P1064" s="18"/>
      <c r="Q1064" s="18"/>
      <c r="R1064" s="18"/>
      <c r="S1064" s="18"/>
      <c r="T1064" s="18"/>
      <c r="U1064" s="18"/>
      <c r="V1064" s="18"/>
      <c r="W1064" s="18"/>
      <c r="X1064" s="18"/>
      <c r="Y1064" s="18"/>
      <c r="Z1064" s="18"/>
      <c r="AA1064" s="18"/>
      <c r="AB1064" s="18"/>
      <c r="AC1064" s="18"/>
      <c r="AD1064" s="18"/>
      <c r="AE1064" s="18"/>
      <c r="AF1064" s="18"/>
      <c r="AG1064" s="18"/>
      <c r="AH1064" s="18"/>
      <c r="AI1064" s="18"/>
    </row>
    <row r="1065" spans="9:35" x14ac:dyDescent="0.2">
      <c r="I1065" s="18"/>
      <c r="J1065" s="18"/>
      <c r="K1065" s="18"/>
      <c r="L1065" s="18"/>
      <c r="M1065" s="18"/>
      <c r="N1065" s="18"/>
      <c r="O1065" s="18"/>
      <c r="P1065" s="18"/>
      <c r="Q1065" s="18"/>
      <c r="R1065" s="18"/>
      <c r="S1065" s="18"/>
      <c r="T1065" s="18"/>
      <c r="U1065" s="18"/>
      <c r="V1065" s="18"/>
      <c r="W1065" s="18"/>
      <c r="X1065" s="18"/>
      <c r="Y1065" s="18"/>
      <c r="Z1065" s="18"/>
      <c r="AA1065" s="18"/>
      <c r="AB1065" s="18"/>
      <c r="AC1065" s="18"/>
      <c r="AD1065" s="18"/>
      <c r="AE1065" s="18"/>
      <c r="AF1065" s="18"/>
      <c r="AG1065" s="18"/>
      <c r="AH1065" s="18"/>
      <c r="AI1065" s="18"/>
    </row>
    <row r="1066" spans="9:35" x14ac:dyDescent="0.2">
      <c r="I1066" s="18"/>
      <c r="J1066" s="18"/>
      <c r="K1066" s="18"/>
      <c r="L1066" s="18"/>
      <c r="M1066" s="18"/>
      <c r="N1066" s="18"/>
      <c r="O1066" s="18"/>
      <c r="P1066" s="18"/>
      <c r="Q1066" s="18"/>
      <c r="R1066" s="18"/>
      <c r="S1066" s="18"/>
      <c r="T1066" s="18"/>
      <c r="U1066" s="18"/>
      <c r="V1066" s="18"/>
      <c r="W1066" s="18"/>
      <c r="X1066" s="18"/>
      <c r="Y1066" s="18"/>
      <c r="Z1066" s="18"/>
      <c r="AA1066" s="18"/>
      <c r="AB1066" s="18"/>
      <c r="AC1066" s="18"/>
      <c r="AD1066" s="18"/>
      <c r="AE1066" s="18"/>
      <c r="AF1066" s="18"/>
      <c r="AG1066" s="18"/>
      <c r="AH1066" s="18"/>
      <c r="AI1066" s="18"/>
    </row>
    <row r="1067" spans="9:35" x14ac:dyDescent="0.2">
      <c r="I1067" s="18"/>
      <c r="J1067" s="18"/>
      <c r="K1067" s="18"/>
      <c r="L1067" s="18"/>
      <c r="M1067" s="18"/>
      <c r="N1067" s="18"/>
      <c r="O1067" s="18"/>
      <c r="P1067" s="18"/>
      <c r="Q1067" s="18"/>
      <c r="R1067" s="18"/>
      <c r="S1067" s="18"/>
      <c r="T1067" s="18"/>
      <c r="U1067" s="18"/>
      <c r="V1067" s="18"/>
      <c r="W1067" s="18"/>
      <c r="X1067" s="18"/>
      <c r="Y1067" s="18"/>
      <c r="Z1067" s="18"/>
      <c r="AA1067" s="18"/>
      <c r="AB1067" s="18"/>
      <c r="AC1067" s="18"/>
      <c r="AD1067" s="18"/>
      <c r="AE1067" s="18"/>
      <c r="AF1067" s="18"/>
      <c r="AG1067" s="18"/>
      <c r="AH1067" s="18"/>
      <c r="AI1067" s="18"/>
    </row>
    <row r="1068" spans="9:35" x14ac:dyDescent="0.2">
      <c r="I1068" s="18"/>
      <c r="J1068" s="18"/>
      <c r="K1068" s="18"/>
      <c r="L1068" s="18"/>
      <c r="M1068" s="18"/>
      <c r="N1068" s="18"/>
      <c r="O1068" s="18"/>
      <c r="P1068" s="18"/>
      <c r="Q1068" s="18"/>
      <c r="R1068" s="18"/>
      <c r="S1068" s="18"/>
      <c r="T1068" s="18"/>
      <c r="U1068" s="18"/>
      <c r="V1068" s="18"/>
      <c r="W1068" s="18"/>
      <c r="X1068" s="18"/>
      <c r="Y1068" s="18"/>
      <c r="Z1068" s="18"/>
      <c r="AA1068" s="18"/>
      <c r="AB1068" s="18"/>
      <c r="AC1068" s="18"/>
      <c r="AD1068" s="18"/>
      <c r="AE1068" s="18"/>
      <c r="AF1068" s="18"/>
      <c r="AG1068" s="18"/>
      <c r="AH1068" s="18"/>
      <c r="AI1068" s="18"/>
    </row>
    <row r="1069" spans="9:35" x14ac:dyDescent="0.2">
      <c r="I1069" s="18"/>
      <c r="J1069" s="18"/>
      <c r="K1069" s="18"/>
      <c r="L1069" s="18"/>
      <c r="M1069" s="18"/>
      <c r="N1069" s="18"/>
      <c r="O1069" s="18"/>
      <c r="P1069" s="18"/>
      <c r="Q1069" s="18"/>
      <c r="R1069" s="18"/>
      <c r="S1069" s="18"/>
      <c r="T1069" s="18"/>
      <c r="U1069" s="18"/>
      <c r="V1069" s="18"/>
      <c r="W1069" s="18"/>
      <c r="X1069" s="18"/>
      <c r="Y1069" s="18"/>
      <c r="Z1069" s="18"/>
      <c r="AA1069" s="18"/>
      <c r="AB1069" s="18"/>
      <c r="AC1069" s="18"/>
      <c r="AD1069" s="18"/>
      <c r="AE1069" s="18"/>
      <c r="AF1069" s="18"/>
      <c r="AG1069" s="18"/>
      <c r="AH1069" s="18"/>
      <c r="AI1069" s="18"/>
    </row>
    <row r="1070" spans="9:35" x14ac:dyDescent="0.2">
      <c r="I1070" s="18"/>
      <c r="J1070" s="18"/>
      <c r="K1070" s="18"/>
      <c r="L1070" s="18"/>
      <c r="M1070" s="18"/>
      <c r="N1070" s="18"/>
      <c r="O1070" s="18"/>
      <c r="P1070" s="18"/>
      <c r="Q1070" s="18"/>
      <c r="R1070" s="18"/>
      <c r="S1070" s="18"/>
      <c r="T1070" s="18"/>
      <c r="U1070" s="18"/>
      <c r="V1070" s="18"/>
      <c r="W1070" s="18"/>
      <c r="X1070" s="18"/>
      <c r="Y1070" s="18"/>
      <c r="Z1070" s="18"/>
      <c r="AA1070" s="18"/>
      <c r="AB1070" s="18"/>
      <c r="AC1070" s="18"/>
      <c r="AD1070" s="18"/>
      <c r="AE1070" s="18"/>
      <c r="AF1070" s="18"/>
      <c r="AG1070" s="18"/>
      <c r="AH1070" s="18"/>
      <c r="AI1070" s="18"/>
    </row>
    <row r="1071" spans="9:35" x14ac:dyDescent="0.2">
      <c r="I1071" s="18"/>
      <c r="J1071" s="18"/>
      <c r="K1071" s="18"/>
      <c r="L1071" s="18"/>
      <c r="M1071" s="18"/>
      <c r="N1071" s="18"/>
      <c r="O1071" s="18"/>
      <c r="P1071" s="18"/>
      <c r="Q1071" s="18"/>
      <c r="R1071" s="18"/>
      <c r="S1071" s="18"/>
      <c r="T1071" s="18"/>
      <c r="U1071" s="18"/>
      <c r="V1071" s="18"/>
      <c r="W1071" s="18"/>
      <c r="X1071" s="18"/>
      <c r="Y1071" s="18"/>
      <c r="Z1071" s="18"/>
      <c r="AA1071" s="18"/>
      <c r="AB1071" s="18"/>
      <c r="AC1071" s="18"/>
      <c r="AD1071" s="18"/>
      <c r="AE1071" s="18"/>
      <c r="AF1071" s="18"/>
      <c r="AG1071" s="18"/>
      <c r="AH1071" s="18"/>
      <c r="AI1071" s="18"/>
    </row>
    <row r="1072" spans="9:35" x14ac:dyDescent="0.2">
      <c r="I1072" s="18"/>
      <c r="J1072" s="18"/>
      <c r="K1072" s="18"/>
      <c r="L1072" s="18"/>
      <c r="M1072" s="18"/>
      <c r="N1072" s="18"/>
      <c r="O1072" s="18"/>
      <c r="P1072" s="18"/>
      <c r="Q1072" s="18"/>
      <c r="R1072" s="18"/>
      <c r="S1072" s="18"/>
      <c r="T1072" s="18"/>
      <c r="U1072" s="18"/>
      <c r="V1072" s="18"/>
      <c r="W1072" s="18"/>
      <c r="X1072" s="18"/>
      <c r="Y1072" s="18"/>
      <c r="Z1072" s="18"/>
      <c r="AA1072" s="18"/>
      <c r="AB1072" s="18"/>
      <c r="AC1072" s="18"/>
      <c r="AD1072" s="18"/>
      <c r="AE1072" s="18"/>
      <c r="AF1072" s="18"/>
      <c r="AG1072" s="18"/>
      <c r="AH1072" s="18"/>
      <c r="AI1072" s="18"/>
    </row>
    <row r="1073" spans="9:35" x14ac:dyDescent="0.2">
      <c r="I1073" s="18"/>
      <c r="J1073" s="18"/>
      <c r="K1073" s="18"/>
      <c r="L1073" s="18"/>
      <c r="M1073" s="18"/>
      <c r="N1073" s="18"/>
      <c r="O1073" s="18"/>
      <c r="P1073" s="18"/>
      <c r="Q1073" s="18"/>
      <c r="R1073" s="18"/>
      <c r="S1073" s="18"/>
      <c r="T1073" s="18"/>
      <c r="U1073" s="18"/>
      <c r="V1073" s="18"/>
      <c r="W1073" s="18"/>
      <c r="X1073" s="18"/>
      <c r="Y1073" s="18"/>
      <c r="Z1073" s="18"/>
      <c r="AA1073" s="18"/>
      <c r="AB1073" s="18"/>
      <c r="AC1073" s="18"/>
      <c r="AD1073" s="18"/>
      <c r="AE1073" s="18"/>
      <c r="AF1073" s="18"/>
      <c r="AG1073" s="18"/>
      <c r="AH1073" s="18"/>
      <c r="AI1073" s="18"/>
    </row>
    <row r="1074" spans="9:35" x14ac:dyDescent="0.2">
      <c r="I1074" s="18"/>
      <c r="J1074" s="18"/>
      <c r="K1074" s="18"/>
      <c r="L1074" s="18"/>
      <c r="M1074" s="18"/>
      <c r="N1074" s="18"/>
      <c r="O1074" s="18"/>
      <c r="P1074" s="18"/>
      <c r="Q1074" s="18"/>
      <c r="R1074" s="18"/>
      <c r="S1074" s="18"/>
      <c r="T1074" s="18"/>
      <c r="U1074" s="18"/>
      <c r="V1074" s="18"/>
      <c r="W1074" s="18"/>
      <c r="X1074" s="18"/>
      <c r="Y1074" s="18"/>
      <c r="Z1074" s="18"/>
      <c r="AA1074" s="18"/>
      <c r="AB1074" s="18"/>
      <c r="AC1074" s="18"/>
      <c r="AD1074" s="18"/>
      <c r="AE1074" s="18"/>
      <c r="AF1074" s="18"/>
      <c r="AG1074" s="18"/>
      <c r="AH1074" s="18"/>
      <c r="AI1074" s="18"/>
    </row>
    <row r="1075" spans="9:35" x14ac:dyDescent="0.2">
      <c r="I1075" s="18"/>
      <c r="J1075" s="18"/>
      <c r="K1075" s="18"/>
      <c r="L1075" s="18"/>
      <c r="M1075" s="18"/>
      <c r="N1075" s="18"/>
      <c r="O1075" s="18"/>
      <c r="P1075" s="18"/>
      <c r="Q1075" s="18"/>
      <c r="R1075" s="18"/>
      <c r="S1075" s="18"/>
      <c r="T1075" s="18"/>
      <c r="U1075" s="18"/>
      <c r="V1075" s="18"/>
      <c r="W1075" s="18"/>
      <c r="X1075" s="18"/>
      <c r="Y1075" s="18"/>
      <c r="Z1075" s="18"/>
      <c r="AA1075" s="18"/>
      <c r="AB1075" s="18"/>
      <c r="AC1075" s="18"/>
      <c r="AD1075" s="18"/>
      <c r="AE1075" s="18"/>
      <c r="AF1075" s="18"/>
      <c r="AG1075" s="18"/>
      <c r="AH1075" s="18"/>
      <c r="AI1075" s="18"/>
    </row>
    <row r="1076" spans="9:35" x14ac:dyDescent="0.2">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c r="AE1076" s="18"/>
      <c r="AF1076" s="18"/>
      <c r="AG1076" s="18"/>
      <c r="AH1076" s="18"/>
      <c r="AI1076" s="18"/>
    </row>
    <row r="1077" spans="9:35" x14ac:dyDescent="0.2">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c r="AE1077" s="18"/>
      <c r="AF1077" s="18"/>
      <c r="AG1077" s="18"/>
      <c r="AH1077" s="18"/>
      <c r="AI1077" s="18"/>
    </row>
    <row r="1078" spans="9:35" x14ac:dyDescent="0.2">
      <c r="I1078" s="18"/>
      <c r="J1078" s="18"/>
      <c r="K1078" s="18"/>
      <c r="L1078" s="18"/>
      <c r="M1078" s="18"/>
      <c r="N1078" s="18"/>
      <c r="O1078" s="18"/>
      <c r="P1078" s="18"/>
      <c r="Q1078" s="18"/>
      <c r="R1078" s="18"/>
      <c r="S1078" s="18"/>
      <c r="T1078" s="18"/>
      <c r="U1078" s="18"/>
      <c r="V1078" s="18"/>
      <c r="W1078" s="18"/>
      <c r="X1078" s="18"/>
      <c r="Y1078" s="18"/>
      <c r="Z1078" s="18"/>
      <c r="AA1078" s="18"/>
      <c r="AB1078" s="18"/>
      <c r="AC1078" s="18"/>
      <c r="AD1078" s="18"/>
      <c r="AE1078" s="18"/>
      <c r="AF1078" s="18"/>
      <c r="AG1078" s="18"/>
      <c r="AH1078" s="18"/>
      <c r="AI1078" s="18"/>
    </row>
    <row r="1079" spans="9:35" x14ac:dyDescent="0.2">
      <c r="I1079" s="18"/>
      <c r="J1079" s="18"/>
      <c r="K1079" s="18"/>
      <c r="L1079" s="18"/>
      <c r="M1079" s="18"/>
      <c r="N1079" s="18"/>
      <c r="O1079" s="18"/>
      <c r="P1079" s="18"/>
      <c r="Q1079" s="18"/>
      <c r="R1079" s="18"/>
      <c r="S1079" s="18"/>
      <c r="T1079" s="18"/>
      <c r="U1079" s="18"/>
      <c r="V1079" s="18"/>
      <c r="W1079" s="18"/>
      <c r="X1079" s="18"/>
      <c r="Y1079" s="18"/>
      <c r="Z1079" s="18"/>
      <c r="AA1079" s="18"/>
      <c r="AB1079" s="18"/>
      <c r="AC1079" s="18"/>
      <c r="AD1079" s="18"/>
      <c r="AE1079" s="18"/>
      <c r="AF1079" s="18"/>
      <c r="AG1079" s="18"/>
      <c r="AH1079" s="18"/>
      <c r="AI1079" s="18"/>
    </row>
    <row r="1080" spans="9:35" x14ac:dyDescent="0.2">
      <c r="I1080" s="18"/>
      <c r="J1080" s="18"/>
      <c r="K1080" s="18"/>
      <c r="L1080" s="18"/>
      <c r="M1080" s="18"/>
      <c r="N1080" s="18"/>
      <c r="O1080" s="18"/>
      <c r="P1080" s="18"/>
      <c r="Q1080" s="18"/>
      <c r="R1080" s="18"/>
      <c r="S1080" s="18"/>
      <c r="T1080" s="18"/>
      <c r="U1080" s="18"/>
      <c r="V1080" s="18"/>
      <c r="W1080" s="18"/>
      <c r="X1080" s="18"/>
      <c r="Y1080" s="18"/>
      <c r="Z1080" s="18"/>
      <c r="AA1080" s="18"/>
      <c r="AB1080" s="18"/>
      <c r="AC1080" s="18"/>
      <c r="AD1080" s="18"/>
      <c r="AE1080" s="18"/>
      <c r="AF1080" s="18"/>
      <c r="AG1080" s="18"/>
      <c r="AH1080" s="18"/>
      <c r="AI1080" s="18"/>
    </row>
    <row r="1081" spans="9:35" x14ac:dyDescent="0.2">
      <c r="I1081" s="18"/>
      <c r="J1081" s="18"/>
      <c r="K1081" s="18"/>
      <c r="L1081" s="18"/>
      <c r="M1081" s="18"/>
      <c r="N1081" s="18"/>
      <c r="O1081" s="18"/>
      <c r="P1081" s="18"/>
      <c r="Q1081" s="18"/>
      <c r="R1081" s="18"/>
      <c r="S1081" s="18"/>
      <c r="T1081" s="18"/>
      <c r="U1081" s="18"/>
      <c r="V1081" s="18"/>
      <c r="W1081" s="18"/>
      <c r="X1081" s="18"/>
      <c r="Y1081" s="18"/>
      <c r="Z1081" s="18"/>
      <c r="AA1081" s="18"/>
      <c r="AB1081" s="18"/>
      <c r="AC1081" s="18"/>
      <c r="AD1081" s="18"/>
      <c r="AE1081" s="18"/>
      <c r="AF1081" s="18"/>
      <c r="AG1081" s="18"/>
      <c r="AH1081" s="18"/>
      <c r="AI1081" s="18"/>
    </row>
    <row r="1082" spans="9:35" x14ac:dyDescent="0.2">
      <c r="I1082" s="18"/>
      <c r="J1082" s="18"/>
      <c r="K1082" s="18"/>
      <c r="L1082" s="18"/>
      <c r="M1082" s="18"/>
      <c r="N1082" s="18"/>
      <c r="O1082" s="18"/>
      <c r="P1082" s="18"/>
      <c r="Q1082" s="18"/>
      <c r="R1082" s="18"/>
      <c r="S1082" s="18"/>
      <c r="T1082" s="18"/>
      <c r="U1082" s="18"/>
      <c r="V1082" s="18"/>
      <c r="W1082" s="18"/>
      <c r="X1082" s="18"/>
      <c r="Y1082" s="18"/>
      <c r="Z1082" s="18"/>
      <c r="AA1082" s="18"/>
      <c r="AB1082" s="18"/>
      <c r="AC1082" s="18"/>
      <c r="AD1082" s="18"/>
      <c r="AE1082" s="18"/>
      <c r="AF1082" s="18"/>
      <c r="AG1082" s="18"/>
      <c r="AH1082" s="18"/>
      <c r="AI1082" s="18"/>
    </row>
    <row r="1083" spans="9:35" x14ac:dyDescent="0.2">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c r="AE1083" s="18"/>
      <c r="AF1083" s="18"/>
      <c r="AG1083" s="18"/>
      <c r="AH1083" s="18"/>
      <c r="AI1083" s="18"/>
    </row>
    <row r="1084" spans="9:35" x14ac:dyDescent="0.2">
      <c r="I1084" s="18"/>
      <c r="J1084" s="18"/>
      <c r="K1084" s="18"/>
      <c r="L1084" s="18"/>
      <c r="M1084" s="18"/>
      <c r="N1084" s="18"/>
      <c r="O1084" s="18"/>
      <c r="P1084" s="18"/>
      <c r="Q1084" s="18"/>
      <c r="R1084" s="18"/>
      <c r="S1084" s="18"/>
      <c r="T1084" s="18"/>
      <c r="U1084" s="18"/>
      <c r="V1084" s="18"/>
      <c r="W1084" s="18"/>
      <c r="X1084" s="18"/>
      <c r="Y1084" s="18"/>
      <c r="Z1084" s="18"/>
      <c r="AA1084" s="18"/>
      <c r="AB1084" s="18"/>
      <c r="AC1084" s="18"/>
      <c r="AD1084" s="18"/>
      <c r="AE1084" s="18"/>
      <c r="AF1084" s="18"/>
      <c r="AG1084" s="18"/>
      <c r="AH1084" s="18"/>
      <c r="AI1084" s="18"/>
    </row>
    <row r="1085" spans="9:35" x14ac:dyDescent="0.2">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c r="AE1085" s="18"/>
      <c r="AF1085" s="18"/>
      <c r="AG1085" s="18"/>
      <c r="AH1085" s="18"/>
      <c r="AI1085" s="18"/>
    </row>
    <row r="1086" spans="9:35" x14ac:dyDescent="0.2">
      <c r="I1086" s="18"/>
      <c r="J1086" s="18"/>
      <c r="K1086" s="18"/>
      <c r="L1086" s="18"/>
      <c r="M1086" s="18"/>
      <c r="N1086" s="18"/>
      <c r="O1086" s="18"/>
      <c r="P1086" s="18"/>
      <c r="Q1086" s="18"/>
      <c r="R1086" s="18"/>
      <c r="S1086" s="18"/>
      <c r="T1086" s="18"/>
      <c r="U1086" s="18"/>
      <c r="V1086" s="18"/>
      <c r="W1086" s="18"/>
      <c r="X1086" s="18"/>
      <c r="Y1086" s="18"/>
      <c r="Z1086" s="18"/>
      <c r="AA1086" s="18"/>
      <c r="AB1086" s="18"/>
      <c r="AC1086" s="18"/>
      <c r="AD1086" s="18"/>
      <c r="AE1086" s="18"/>
      <c r="AF1086" s="18"/>
      <c r="AG1086" s="18"/>
      <c r="AH1086" s="18"/>
      <c r="AI1086" s="18"/>
    </row>
    <row r="1087" spans="9:35" x14ac:dyDescent="0.2">
      <c r="I1087" s="18"/>
      <c r="J1087" s="18"/>
      <c r="K1087" s="18"/>
      <c r="L1087" s="18"/>
      <c r="M1087" s="18"/>
      <c r="N1087" s="18"/>
      <c r="O1087" s="18"/>
      <c r="P1087" s="18"/>
      <c r="Q1087" s="18"/>
      <c r="R1087" s="18"/>
      <c r="S1087" s="18"/>
      <c r="T1087" s="18"/>
      <c r="U1087" s="18"/>
      <c r="V1087" s="18"/>
      <c r="W1087" s="18"/>
      <c r="X1087" s="18"/>
      <c r="Y1087" s="18"/>
      <c r="Z1087" s="18"/>
      <c r="AA1087" s="18"/>
      <c r="AB1087" s="18"/>
      <c r="AC1087" s="18"/>
      <c r="AD1087" s="18"/>
      <c r="AE1087" s="18"/>
      <c r="AF1087" s="18"/>
      <c r="AG1087" s="18"/>
      <c r="AH1087" s="18"/>
      <c r="AI1087" s="18"/>
    </row>
    <row r="1088" spans="9:35" x14ac:dyDescent="0.2">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row>
    <row r="1089" spans="9:35" x14ac:dyDescent="0.2">
      <c r="I1089" s="18"/>
      <c r="J1089" s="18"/>
      <c r="K1089" s="18"/>
      <c r="L1089" s="18"/>
      <c r="M1089" s="18"/>
      <c r="N1089" s="18"/>
      <c r="O1089" s="18"/>
      <c r="P1089" s="18"/>
      <c r="Q1089" s="18"/>
      <c r="R1089" s="18"/>
      <c r="S1089" s="18"/>
      <c r="T1089" s="18"/>
      <c r="U1089" s="18"/>
      <c r="V1089" s="18"/>
      <c r="W1089" s="18"/>
      <c r="X1089" s="18"/>
      <c r="Y1089" s="18"/>
      <c r="Z1089" s="18"/>
      <c r="AA1089" s="18"/>
      <c r="AB1089" s="18"/>
      <c r="AC1089" s="18"/>
      <c r="AD1089" s="18"/>
      <c r="AE1089" s="18"/>
      <c r="AF1089" s="18"/>
      <c r="AG1089" s="18"/>
      <c r="AH1089" s="18"/>
      <c r="AI1089" s="18"/>
    </row>
    <row r="1090" spans="9:35" x14ac:dyDescent="0.2">
      <c r="I1090" s="18"/>
      <c r="J1090" s="18"/>
      <c r="K1090" s="18"/>
      <c r="L1090" s="18"/>
      <c r="M1090" s="18"/>
      <c r="N1090" s="18"/>
      <c r="O1090" s="18"/>
      <c r="P1090" s="18"/>
      <c r="Q1090" s="18"/>
      <c r="R1090" s="18"/>
      <c r="S1090" s="18"/>
      <c r="T1090" s="18"/>
      <c r="U1090" s="18"/>
      <c r="V1090" s="18"/>
      <c r="W1090" s="18"/>
      <c r="X1090" s="18"/>
      <c r="Y1090" s="18"/>
      <c r="Z1090" s="18"/>
      <c r="AA1090" s="18"/>
      <c r="AB1090" s="18"/>
      <c r="AC1090" s="18"/>
      <c r="AD1090" s="18"/>
      <c r="AE1090" s="18"/>
      <c r="AF1090" s="18"/>
      <c r="AG1090" s="18"/>
      <c r="AH1090" s="18"/>
      <c r="AI1090" s="18"/>
    </row>
    <row r="1091" spans="9:35" x14ac:dyDescent="0.2">
      <c r="I1091" s="18"/>
      <c r="J1091" s="18"/>
      <c r="K1091" s="18"/>
      <c r="L1091" s="18"/>
      <c r="M1091" s="18"/>
      <c r="N1091" s="18"/>
      <c r="O1091" s="18"/>
      <c r="P1091" s="18"/>
      <c r="Q1091" s="18"/>
      <c r="R1091" s="18"/>
      <c r="S1091" s="18"/>
      <c r="T1091" s="18"/>
      <c r="U1091" s="18"/>
      <c r="V1091" s="18"/>
      <c r="W1091" s="18"/>
      <c r="X1091" s="18"/>
      <c r="Y1091" s="18"/>
      <c r="Z1091" s="18"/>
      <c r="AA1091" s="18"/>
      <c r="AB1091" s="18"/>
      <c r="AC1091" s="18"/>
      <c r="AD1091" s="18"/>
      <c r="AE1091" s="18"/>
      <c r="AF1091" s="18"/>
      <c r="AG1091" s="18"/>
      <c r="AH1091" s="18"/>
      <c r="AI1091" s="18"/>
    </row>
    <row r="1092" spans="9:35" x14ac:dyDescent="0.2">
      <c r="I1092" s="18"/>
      <c r="J1092" s="18"/>
      <c r="K1092" s="18"/>
      <c r="L1092" s="18"/>
      <c r="M1092" s="18"/>
      <c r="N1092" s="18"/>
      <c r="O1092" s="18"/>
      <c r="P1092" s="18"/>
      <c r="Q1092" s="18"/>
      <c r="R1092" s="18"/>
      <c r="S1092" s="18"/>
      <c r="T1092" s="18"/>
      <c r="U1092" s="18"/>
      <c r="V1092" s="18"/>
      <c r="W1092" s="18"/>
      <c r="X1092" s="18"/>
      <c r="Y1092" s="18"/>
      <c r="Z1092" s="18"/>
      <c r="AA1092" s="18"/>
      <c r="AB1092" s="18"/>
      <c r="AC1092" s="18"/>
      <c r="AD1092" s="18"/>
      <c r="AE1092" s="18"/>
      <c r="AF1092" s="18"/>
      <c r="AG1092" s="18"/>
      <c r="AH1092" s="18"/>
      <c r="AI1092" s="18"/>
    </row>
    <row r="1093" spans="9:35" x14ac:dyDescent="0.2">
      <c r="I1093" s="18"/>
      <c r="J1093" s="18"/>
      <c r="K1093" s="18"/>
      <c r="L1093" s="18"/>
      <c r="M1093" s="18"/>
      <c r="N1093" s="18"/>
      <c r="O1093" s="18"/>
      <c r="P1093" s="18"/>
      <c r="Q1093" s="18"/>
      <c r="R1093" s="18"/>
      <c r="S1093" s="18"/>
      <c r="T1093" s="18"/>
      <c r="U1093" s="18"/>
      <c r="V1093" s="18"/>
      <c r="W1093" s="18"/>
      <c r="X1093" s="18"/>
      <c r="Y1093" s="18"/>
      <c r="Z1093" s="18"/>
      <c r="AA1093" s="18"/>
      <c r="AB1093" s="18"/>
      <c r="AC1093" s="18"/>
      <c r="AD1093" s="18"/>
      <c r="AE1093" s="18"/>
      <c r="AF1093" s="18"/>
      <c r="AG1093" s="18"/>
      <c r="AH1093" s="18"/>
      <c r="AI1093" s="18"/>
    </row>
    <row r="1094" spans="9:35" x14ac:dyDescent="0.2">
      <c r="I1094" s="18"/>
      <c r="J1094" s="18"/>
      <c r="K1094" s="18"/>
      <c r="L1094" s="18"/>
      <c r="M1094" s="18"/>
      <c r="N1094" s="18"/>
      <c r="O1094" s="18"/>
      <c r="P1094" s="18"/>
      <c r="Q1094" s="18"/>
      <c r="R1094" s="18"/>
      <c r="S1094" s="18"/>
      <c r="T1094" s="18"/>
      <c r="U1094" s="18"/>
      <c r="V1094" s="18"/>
      <c r="W1094" s="18"/>
      <c r="X1094" s="18"/>
      <c r="Y1094" s="18"/>
      <c r="Z1094" s="18"/>
      <c r="AA1094" s="18"/>
      <c r="AB1094" s="18"/>
      <c r="AC1094" s="18"/>
      <c r="AD1094" s="18"/>
      <c r="AE1094" s="18"/>
      <c r="AF1094" s="18"/>
      <c r="AG1094" s="18"/>
      <c r="AH1094" s="18"/>
      <c r="AI1094" s="18"/>
    </row>
    <row r="1095" spans="9:35" x14ac:dyDescent="0.2">
      <c r="I1095" s="18"/>
      <c r="J1095" s="18"/>
      <c r="K1095" s="18"/>
      <c r="L1095" s="18"/>
      <c r="M1095" s="18"/>
      <c r="N1095" s="18"/>
      <c r="O1095" s="18"/>
      <c r="P1095" s="18"/>
      <c r="Q1095" s="18"/>
      <c r="R1095" s="18"/>
      <c r="S1095" s="18"/>
      <c r="T1095" s="18"/>
      <c r="U1095" s="18"/>
      <c r="V1095" s="18"/>
      <c r="W1095" s="18"/>
      <c r="X1095" s="18"/>
      <c r="Y1095" s="18"/>
      <c r="Z1095" s="18"/>
      <c r="AA1095" s="18"/>
      <c r="AB1095" s="18"/>
      <c r="AC1095" s="18"/>
      <c r="AD1095" s="18"/>
      <c r="AE1095" s="18"/>
      <c r="AF1095" s="18"/>
      <c r="AG1095" s="18"/>
      <c r="AH1095" s="18"/>
      <c r="AI1095" s="18"/>
    </row>
    <row r="1096" spans="9:35" x14ac:dyDescent="0.2">
      <c r="I1096" s="18"/>
      <c r="J1096" s="18"/>
      <c r="K1096" s="18"/>
      <c r="L1096" s="18"/>
      <c r="M1096" s="18"/>
      <c r="N1096" s="18"/>
      <c r="O1096" s="18"/>
      <c r="P1096" s="18"/>
      <c r="Q1096" s="18"/>
      <c r="R1096" s="18"/>
      <c r="S1096" s="18"/>
      <c r="T1096" s="18"/>
      <c r="U1096" s="18"/>
      <c r="V1096" s="18"/>
      <c r="W1096" s="18"/>
      <c r="X1096" s="18"/>
      <c r="Y1096" s="18"/>
      <c r="Z1096" s="18"/>
      <c r="AA1096" s="18"/>
      <c r="AB1096" s="18"/>
      <c r="AC1096" s="18"/>
      <c r="AD1096" s="18"/>
      <c r="AE1096" s="18"/>
      <c r="AF1096" s="18"/>
      <c r="AG1096" s="18"/>
      <c r="AH1096" s="18"/>
      <c r="AI1096" s="18"/>
    </row>
    <row r="1097" spans="9:35" x14ac:dyDescent="0.2">
      <c r="I1097" s="18"/>
      <c r="J1097" s="18"/>
      <c r="K1097" s="18"/>
      <c r="L1097" s="18"/>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row>
    <row r="1098" spans="9:35" x14ac:dyDescent="0.2">
      <c r="I1098" s="18"/>
      <c r="J1098" s="18"/>
      <c r="K1098" s="18"/>
      <c r="L1098" s="18"/>
      <c r="M1098" s="18"/>
      <c r="N1098" s="18"/>
      <c r="O1098" s="18"/>
      <c r="P1098" s="18"/>
      <c r="Q1098" s="18"/>
      <c r="R1098" s="18"/>
      <c r="S1098" s="18"/>
      <c r="T1098" s="18"/>
      <c r="U1098" s="18"/>
      <c r="V1098" s="18"/>
      <c r="W1098" s="18"/>
      <c r="X1098" s="18"/>
      <c r="Y1098" s="18"/>
      <c r="Z1098" s="18"/>
      <c r="AA1098" s="18"/>
      <c r="AB1098" s="18"/>
      <c r="AC1098" s="18"/>
      <c r="AD1098" s="18"/>
      <c r="AE1098" s="18"/>
      <c r="AF1098" s="18"/>
      <c r="AG1098" s="18"/>
      <c r="AH1098" s="18"/>
      <c r="AI1098" s="18"/>
    </row>
    <row r="1099" spans="9:35" x14ac:dyDescent="0.2">
      <c r="I1099" s="18"/>
      <c r="J1099" s="18"/>
      <c r="K1099" s="18"/>
      <c r="L1099" s="18"/>
      <c r="M1099" s="18"/>
      <c r="N1099" s="18"/>
      <c r="O1099" s="18"/>
      <c r="P1099" s="18"/>
      <c r="Q1099" s="18"/>
      <c r="R1099" s="18"/>
      <c r="S1099" s="18"/>
      <c r="T1099" s="18"/>
      <c r="U1099" s="18"/>
      <c r="V1099" s="18"/>
      <c r="W1099" s="18"/>
      <c r="X1099" s="18"/>
      <c r="Y1099" s="18"/>
      <c r="Z1099" s="18"/>
      <c r="AA1099" s="18"/>
      <c r="AB1099" s="18"/>
      <c r="AC1099" s="18"/>
      <c r="AD1099" s="18"/>
      <c r="AE1099" s="18"/>
      <c r="AF1099" s="18"/>
      <c r="AG1099" s="18"/>
      <c r="AH1099" s="18"/>
      <c r="AI1099" s="18"/>
    </row>
    <row r="1100" spans="9:35" x14ac:dyDescent="0.2">
      <c r="I1100" s="18"/>
      <c r="J1100" s="18"/>
      <c r="K1100" s="18"/>
      <c r="L1100" s="18"/>
      <c r="M1100" s="18"/>
      <c r="N1100" s="18"/>
      <c r="O1100" s="18"/>
      <c r="P1100" s="18"/>
      <c r="Q1100" s="18"/>
      <c r="R1100" s="18"/>
      <c r="S1100" s="18"/>
      <c r="T1100" s="18"/>
      <c r="U1100" s="18"/>
      <c r="V1100" s="18"/>
      <c r="W1100" s="18"/>
      <c r="X1100" s="18"/>
      <c r="Y1100" s="18"/>
      <c r="Z1100" s="18"/>
      <c r="AA1100" s="18"/>
      <c r="AB1100" s="18"/>
      <c r="AC1100" s="18"/>
      <c r="AD1100" s="18"/>
      <c r="AE1100" s="18"/>
      <c r="AF1100" s="18"/>
      <c r="AG1100" s="18"/>
      <c r="AH1100" s="18"/>
      <c r="AI1100" s="18"/>
    </row>
    <row r="1101" spans="9:35" x14ac:dyDescent="0.2">
      <c r="I1101" s="18"/>
      <c r="J1101" s="18"/>
      <c r="K1101" s="18"/>
      <c r="L1101" s="18"/>
      <c r="M1101" s="18"/>
      <c r="N1101" s="18"/>
      <c r="O1101" s="18"/>
      <c r="P1101" s="18"/>
      <c r="Q1101" s="18"/>
      <c r="R1101" s="18"/>
      <c r="S1101" s="18"/>
      <c r="T1101" s="18"/>
      <c r="U1101" s="18"/>
      <c r="V1101" s="18"/>
      <c r="W1101" s="18"/>
      <c r="X1101" s="18"/>
      <c r="Y1101" s="18"/>
      <c r="Z1101" s="18"/>
      <c r="AA1101" s="18"/>
      <c r="AB1101" s="18"/>
      <c r="AC1101" s="18"/>
      <c r="AD1101" s="18"/>
      <c r="AE1101" s="18"/>
      <c r="AF1101" s="18"/>
      <c r="AG1101" s="18"/>
      <c r="AH1101" s="18"/>
      <c r="AI1101" s="18"/>
    </row>
    <row r="1102" spans="9:35" x14ac:dyDescent="0.2">
      <c r="I1102" s="18"/>
      <c r="J1102" s="18"/>
      <c r="K1102" s="18"/>
      <c r="L1102" s="18"/>
      <c r="M1102" s="18"/>
      <c r="N1102" s="18"/>
      <c r="O1102" s="18"/>
      <c r="P1102" s="18"/>
      <c r="Q1102" s="18"/>
      <c r="R1102" s="18"/>
      <c r="S1102" s="18"/>
      <c r="T1102" s="18"/>
      <c r="U1102" s="18"/>
      <c r="V1102" s="18"/>
      <c r="W1102" s="18"/>
      <c r="X1102" s="18"/>
      <c r="Y1102" s="18"/>
      <c r="Z1102" s="18"/>
      <c r="AA1102" s="18"/>
      <c r="AB1102" s="18"/>
      <c r="AC1102" s="18"/>
      <c r="AD1102" s="18"/>
      <c r="AE1102" s="18"/>
      <c r="AF1102" s="18"/>
      <c r="AG1102" s="18"/>
      <c r="AH1102" s="18"/>
      <c r="AI1102" s="18"/>
    </row>
    <row r="1103" spans="9:35" x14ac:dyDescent="0.2">
      <c r="I1103" s="18"/>
      <c r="J1103" s="18"/>
      <c r="K1103" s="18"/>
      <c r="L1103" s="18"/>
      <c r="M1103" s="18"/>
      <c r="N1103" s="18"/>
      <c r="O1103" s="18"/>
      <c r="P1103" s="18"/>
      <c r="Q1103" s="18"/>
      <c r="R1103" s="18"/>
      <c r="S1103" s="18"/>
      <c r="T1103" s="18"/>
      <c r="U1103" s="18"/>
      <c r="V1103" s="18"/>
      <c r="W1103" s="18"/>
      <c r="X1103" s="18"/>
      <c r="Y1103" s="18"/>
      <c r="Z1103" s="18"/>
      <c r="AA1103" s="18"/>
      <c r="AB1103" s="18"/>
      <c r="AC1103" s="18"/>
      <c r="AD1103" s="18"/>
      <c r="AE1103" s="18"/>
      <c r="AF1103" s="18"/>
      <c r="AG1103" s="18"/>
      <c r="AH1103" s="18"/>
      <c r="AI1103" s="18"/>
    </row>
    <row r="1104" spans="9:35" x14ac:dyDescent="0.2">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c r="AE1104" s="18"/>
      <c r="AF1104" s="18"/>
      <c r="AG1104" s="18"/>
      <c r="AH1104" s="18"/>
      <c r="AI1104" s="18"/>
    </row>
    <row r="1105" spans="9:35" x14ac:dyDescent="0.2">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c r="AE1105" s="18"/>
      <c r="AF1105" s="18"/>
      <c r="AG1105" s="18"/>
      <c r="AH1105" s="18"/>
      <c r="AI1105" s="18"/>
    </row>
    <row r="1106" spans="9:35" x14ac:dyDescent="0.2">
      <c r="I1106" s="18"/>
      <c r="J1106" s="18"/>
      <c r="K1106" s="18"/>
      <c r="L1106" s="18"/>
      <c r="M1106" s="18"/>
      <c r="N1106" s="18"/>
      <c r="O1106" s="18"/>
      <c r="P1106" s="18"/>
      <c r="Q1106" s="18"/>
      <c r="R1106" s="18"/>
      <c r="S1106" s="18"/>
      <c r="T1106" s="18"/>
      <c r="U1106" s="18"/>
      <c r="V1106" s="18"/>
      <c r="W1106" s="18"/>
      <c r="X1106" s="18"/>
      <c r="Y1106" s="18"/>
      <c r="Z1106" s="18"/>
      <c r="AA1106" s="18"/>
      <c r="AB1106" s="18"/>
      <c r="AC1106" s="18"/>
      <c r="AD1106" s="18"/>
      <c r="AE1106" s="18"/>
      <c r="AF1106" s="18"/>
      <c r="AG1106" s="18"/>
      <c r="AH1106" s="18"/>
      <c r="AI1106" s="18"/>
    </row>
    <row r="1107" spans="9:35" x14ac:dyDescent="0.2">
      <c r="I1107" s="18"/>
      <c r="J1107" s="18"/>
      <c r="K1107" s="18"/>
      <c r="L1107" s="18"/>
      <c r="M1107" s="18"/>
      <c r="N1107" s="18"/>
      <c r="O1107" s="18"/>
      <c r="P1107" s="18"/>
      <c r="Q1107" s="18"/>
      <c r="R1107" s="18"/>
      <c r="S1107" s="18"/>
      <c r="T1107" s="18"/>
      <c r="U1107" s="18"/>
      <c r="V1107" s="18"/>
      <c r="W1107" s="18"/>
      <c r="X1107" s="18"/>
      <c r="Y1107" s="18"/>
      <c r="Z1107" s="18"/>
      <c r="AA1107" s="18"/>
      <c r="AB1107" s="18"/>
      <c r="AC1107" s="18"/>
      <c r="AD1107" s="18"/>
      <c r="AE1107" s="18"/>
      <c r="AF1107" s="18"/>
      <c r="AG1107" s="18"/>
      <c r="AH1107" s="18"/>
      <c r="AI1107" s="18"/>
    </row>
    <row r="1108" spans="9:35" x14ac:dyDescent="0.2">
      <c r="I1108" s="18"/>
      <c r="J1108" s="18"/>
      <c r="K1108" s="18"/>
      <c r="L1108" s="18"/>
      <c r="M1108" s="18"/>
      <c r="N1108" s="18"/>
      <c r="O1108" s="18"/>
      <c r="P1108" s="18"/>
      <c r="Q1108" s="18"/>
      <c r="R1108" s="18"/>
      <c r="S1108" s="18"/>
      <c r="T1108" s="18"/>
      <c r="U1108" s="18"/>
      <c r="V1108" s="18"/>
      <c r="W1108" s="18"/>
      <c r="X1108" s="18"/>
      <c r="Y1108" s="18"/>
      <c r="Z1108" s="18"/>
      <c r="AA1108" s="18"/>
      <c r="AB1108" s="18"/>
      <c r="AC1108" s="18"/>
      <c r="AD1108" s="18"/>
      <c r="AE1108" s="18"/>
      <c r="AF1108" s="18"/>
      <c r="AG1108" s="18"/>
      <c r="AH1108" s="18"/>
      <c r="AI1108" s="18"/>
    </row>
    <row r="1109" spans="9:35" x14ac:dyDescent="0.2">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c r="AE1109" s="18"/>
      <c r="AF1109" s="18"/>
      <c r="AG1109" s="18"/>
      <c r="AH1109" s="18"/>
      <c r="AI1109" s="18"/>
    </row>
    <row r="1110" spans="9:35" x14ac:dyDescent="0.2">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c r="AE1110" s="18"/>
      <c r="AF1110" s="18"/>
      <c r="AG1110" s="18"/>
      <c r="AH1110" s="18"/>
      <c r="AI1110" s="18"/>
    </row>
    <row r="1111" spans="9:35" x14ac:dyDescent="0.2">
      <c r="I1111" s="18"/>
      <c r="J1111" s="18"/>
      <c r="K1111" s="18"/>
      <c r="L1111" s="18"/>
      <c r="M1111" s="18"/>
      <c r="N1111" s="18"/>
      <c r="O1111" s="18"/>
      <c r="P1111" s="18"/>
      <c r="Q1111" s="18"/>
      <c r="R1111" s="18"/>
      <c r="S1111" s="18"/>
      <c r="T1111" s="18"/>
      <c r="U1111" s="18"/>
      <c r="V1111" s="18"/>
      <c r="W1111" s="18"/>
      <c r="X1111" s="18"/>
      <c r="Y1111" s="18"/>
      <c r="Z1111" s="18"/>
      <c r="AA1111" s="18"/>
      <c r="AB1111" s="18"/>
      <c r="AC1111" s="18"/>
      <c r="AD1111" s="18"/>
      <c r="AE1111" s="18"/>
      <c r="AF1111" s="18"/>
      <c r="AG1111" s="18"/>
      <c r="AH1111" s="18"/>
      <c r="AI1111" s="18"/>
    </row>
    <row r="1112" spans="9:35" x14ac:dyDescent="0.2">
      <c r="I1112" s="18"/>
      <c r="J1112" s="18"/>
      <c r="K1112" s="18"/>
      <c r="L1112" s="18"/>
      <c r="M1112" s="18"/>
      <c r="N1112" s="18"/>
      <c r="O1112" s="18"/>
      <c r="P1112" s="18"/>
      <c r="Q1112" s="18"/>
      <c r="R1112" s="18"/>
      <c r="S1112" s="18"/>
      <c r="T1112" s="18"/>
      <c r="U1112" s="18"/>
      <c r="V1112" s="18"/>
      <c r="W1112" s="18"/>
      <c r="X1112" s="18"/>
      <c r="Y1112" s="18"/>
      <c r="Z1112" s="18"/>
      <c r="AA1112" s="18"/>
      <c r="AB1112" s="18"/>
      <c r="AC1112" s="18"/>
      <c r="AD1112" s="18"/>
      <c r="AE1112" s="18"/>
      <c r="AF1112" s="18"/>
      <c r="AG1112" s="18"/>
      <c r="AH1112" s="18"/>
      <c r="AI1112" s="18"/>
    </row>
    <row r="1113" spans="9:35" x14ac:dyDescent="0.2">
      <c r="I1113" s="18"/>
      <c r="J1113" s="18"/>
      <c r="K1113" s="18"/>
      <c r="L1113" s="18"/>
      <c r="M1113" s="18"/>
      <c r="N1113" s="18"/>
      <c r="O1113" s="18"/>
      <c r="P1113" s="18"/>
      <c r="Q1113" s="18"/>
      <c r="R1113" s="18"/>
      <c r="S1113" s="18"/>
      <c r="T1113" s="18"/>
      <c r="U1113" s="18"/>
      <c r="V1113" s="18"/>
      <c r="W1113" s="18"/>
      <c r="X1113" s="18"/>
      <c r="Y1113" s="18"/>
      <c r="Z1113" s="18"/>
      <c r="AA1113" s="18"/>
      <c r="AB1113" s="18"/>
      <c r="AC1113" s="18"/>
      <c r="AD1113" s="18"/>
      <c r="AE1113" s="18"/>
      <c r="AF1113" s="18"/>
      <c r="AG1113" s="18"/>
      <c r="AH1113" s="18"/>
      <c r="AI1113" s="18"/>
    </row>
    <row r="1114" spans="9:35" x14ac:dyDescent="0.2">
      <c r="I1114" s="18"/>
      <c r="J1114" s="18"/>
      <c r="K1114" s="18"/>
      <c r="L1114" s="18"/>
      <c r="M1114" s="18"/>
      <c r="N1114" s="18"/>
      <c r="O1114" s="18"/>
      <c r="P1114" s="18"/>
      <c r="Q1114" s="18"/>
      <c r="R1114" s="18"/>
      <c r="S1114" s="18"/>
      <c r="T1114" s="18"/>
      <c r="U1114" s="18"/>
      <c r="V1114" s="18"/>
      <c r="W1114" s="18"/>
      <c r="X1114" s="18"/>
      <c r="Y1114" s="18"/>
      <c r="Z1114" s="18"/>
      <c r="AA1114" s="18"/>
      <c r="AB1114" s="18"/>
      <c r="AC1114" s="18"/>
      <c r="AD1114" s="18"/>
      <c r="AE1114" s="18"/>
      <c r="AF1114" s="18"/>
      <c r="AG1114" s="18"/>
      <c r="AH1114" s="18"/>
      <c r="AI1114" s="18"/>
    </row>
    <row r="1115" spans="9:35" x14ac:dyDescent="0.2">
      <c r="I1115" s="18"/>
      <c r="J1115" s="18"/>
      <c r="K1115" s="18"/>
      <c r="L1115" s="18"/>
      <c r="M1115" s="18"/>
      <c r="N1115" s="18"/>
      <c r="O1115" s="18"/>
      <c r="P1115" s="18"/>
      <c r="Q1115" s="18"/>
      <c r="R1115" s="18"/>
      <c r="S1115" s="18"/>
      <c r="T1115" s="18"/>
      <c r="U1115" s="18"/>
      <c r="V1115" s="18"/>
      <c r="W1115" s="18"/>
      <c r="X1115" s="18"/>
      <c r="Y1115" s="18"/>
      <c r="Z1115" s="18"/>
      <c r="AA1115" s="18"/>
      <c r="AB1115" s="18"/>
      <c r="AC1115" s="18"/>
      <c r="AD1115" s="18"/>
      <c r="AE1115" s="18"/>
      <c r="AF1115" s="18"/>
      <c r="AG1115" s="18"/>
      <c r="AH1115" s="18"/>
      <c r="AI1115" s="18"/>
    </row>
    <row r="1116" spans="9:35" x14ac:dyDescent="0.2">
      <c r="I1116" s="18"/>
      <c r="J1116" s="18"/>
      <c r="K1116" s="18"/>
      <c r="L1116" s="18"/>
      <c r="M1116" s="18"/>
      <c r="N1116" s="18"/>
      <c r="O1116" s="18"/>
      <c r="P1116" s="18"/>
      <c r="Q1116" s="18"/>
      <c r="R1116" s="18"/>
      <c r="S1116" s="18"/>
      <c r="T1116" s="18"/>
      <c r="U1116" s="18"/>
      <c r="V1116" s="18"/>
      <c r="W1116" s="18"/>
      <c r="X1116" s="18"/>
      <c r="Y1116" s="18"/>
      <c r="Z1116" s="18"/>
      <c r="AA1116" s="18"/>
      <c r="AB1116" s="18"/>
      <c r="AC1116" s="18"/>
      <c r="AD1116" s="18"/>
      <c r="AE1116" s="18"/>
      <c r="AF1116" s="18"/>
      <c r="AG1116" s="18"/>
      <c r="AH1116" s="18"/>
      <c r="AI1116" s="18"/>
    </row>
    <row r="1117" spans="9:35" x14ac:dyDescent="0.2">
      <c r="I1117" s="18"/>
      <c r="J1117" s="18"/>
      <c r="K1117" s="18"/>
      <c r="L1117" s="18"/>
      <c r="M1117" s="18"/>
      <c r="N1117" s="18"/>
      <c r="O1117" s="18"/>
      <c r="P1117" s="18"/>
      <c r="Q1117" s="18"/>
      <c r="R1117" s="18"/>
      <c r="S1117" s="18"/>
      <c r="T1117" s="18"/>
      <c r="U1117" s="18"/>
      <c r="V1117" s="18"/>
      <c r="W1117" s="18"/>
      <c r="X1117" s="18"/>
      <c r="Y1117" s="18"/>
      <c r="Z1117" s="18"/>
      <c r="AA1117" s="18"/>
      <c r="AB1117" s="18"/>
      <c r="AC1117" s="18"/>
      <c r="AD1117" s="18"/>
      <c r="AE1117" s="18"/>
      <c r="AF1117" s="18"/>
      <c r="AG1117" s="18"/>
      <c r="AH1117" s="18"/>
      <c r="AI1117" s="18"/>
    </row>
    <row r="1118" spans="9:35" x14ac:dyDescent="0.2">
      <c r="I1118" s="18"/>
      <c r="J1118" s="18"/>
      <c r="K1118" s="18"/>
      <c r="L1118" s="18"/>
      <c r="M1118" s="18"/>
      <c r="N1118" s="18"/>
      <c r="O1118" s="18"/>
      <c r="P1118" s="18"/>
      <c r="Q1118" s="18"/>
      <c r="R1118" s="18"/>
      <c r="S1118" s="18"/>
      <c r="T1118" s="18"/>
      <c r="U1118" s="18"/>
      <c r="V1118" s="18"/>
      <c r="W1118" s="18"/>
      <c r="X1118" s="18"/>
      <c r="Y1118" s="18"/>
      <c r="Z1118" s="18"/>
      <c r="AA1118" s="18"/>
      <c r="AB1118" s="18"/>
      <c r="AC1118" s="18"/>
      <c r="AD1118" s="18"/>
      <c r="AE1118" s="18"/>
      <c r="AF1118" s="18"/>
      <c r="AG1118" s="18"/>
      <c r="AH1118" s="18"/>
      <c r="AI1118" s="18"/>
    </row>
    <row r="1119" spans="9:35" x14ac:dyDescent="0.2">
      <c r="I1119" s="18"/>
      <c r="J1119" s="18"/>
      <c r="K1119" s="18"/>
      <c r="L1119" s="18"/>
      <c r="M1119" s="18"/>
      <c r="N1119" s="18"/>
      <c r="O1119" s="18"/>
      <c r="P1119" s="18"/>
      <c r="Q1119" s="18"/>
      <c r="R1119" s="18"/>
      <c r="S1119" s="18"/>
      <c r="T1119" s="18"/>
      <c r="U1119" s="18"/>
      <c r="V1119" s="18"/>
      <c r="W1119" s="18"/>
      <c r="X1119" s="18"/>
      <c r="Y1119" s="18"/>
      <c r="Z1119" s="18"/>
      <c r="AA1119" s="18"/>
      <c r="AB1119" s="18"/>
      <c r="AC1119" s="18"/>
      <c r="AD1119" s="18"/>
      <c r="AE1119" s="18"/>
      <c r="AF1119" s="18"/>
      <c r="AG1119" s="18"/>
      <c r="AH1119" s="18"/>
      <c r="AI1119" s="18"/>
    </row>
    <row r="1120" spans="9:35" x14ac:dyDescent="0.2">
      <c r="I1120" s="18"/>
      <c r="J1120" s="18"/>
      <c r="K1120" s="18"/>
      <c r="L1120" s="18"/>
      <c r="M1120" s="18"/>
      <c r="N1120" s="18"/>
      <c r="O1120" s="18"/>
      <c r="P1120" s="18"/>
      <c r="Q1120" s="18"/>
      <c r="R1120" s="18"/>
      <c r="S1120" s="18"/>
      <c r="T1120" s="18"/>
      <c r="U1120" s="18"/>
      <c r="V1120" s="18"/>
      <c r="W1120" s="18"/>
      <c r="X1120" s="18"/>
      <c r="Y1120" s="18"/>
      <c r="Z1120" s="18"/>
      <c r="AA1120" s="18"/>
      <c r="AB1120" s="18"/>
      <c r="AC1120" s="18"/>
      <c r="AD1120" s="18"/>
      <c r="AE1120" s="18"/>
      <c r="AF1120" s="18"/>
      <c r="AG1120" s="18"/>
      <c r="AH1120" s="18"/>
      <c r="AI1120" s="18"/>
    </row>
    <row r="1121" spans="9:35" x14ac:dyDescent="0.2">
      <c r="I1121" s="18"/>
      <c r="J1121" s="18"/>
      <c r="K1121" s="18"/>
      <c r="L1121" s="18"/>
      <c r="M1121" s="18"/>
      <c r="N1121" s="18"/>
      <c r="O1121" s="18"/>
      <c r="P1121" s="18"/>
      <c r="Q1121" s="18"/>
      <c r="R1121" s="18"/>
      <c r="S1121" s="18"/>
      <c r="T1121" s="18"/>
      <c r="U1121" s="18"/>
      <c r="V1121" s="18"/>
      <c r="W1121" s="18"/>
      <c r="X1121" s="18"/>
      <c r="Y1121" s="18"/>
      <c r="Z1121" s="18"/>
      <c r="AA1121" s="18"/>
      <c r="AB1121" s="18"/>
      <c r="AC1121" s="18"/>
      <c r="AD1121" s="18"/>
      <c r="AE1121" s="18"/>
      <c r="AF1121" s="18"/>
      <c r="AG1121" s="18"/>
      <c r="AH1121" s="18"/>
      <c r="AI1121" s="18"/>
    </row>
    <row r="1122" spans="9:35" x14ac:dyDescent="0.2">
      <c r="I1122" s="18"/>
      <c r="J1122" s="18"/>
      <c r="K1122" s="18"/>
      <c r="L1122" s="18"/>
      <c r="M1122" s="18"/>
      <c r="N1122" s="18"/>
      <c r="O1122" s="18"/>
      <c r="P1122" s="18"/>
      <c r="Q1122" s="18"/>
      <c r="R1122" s="18"/>
      <c r="S1122" s="18"/>
      <c r="T1122" s="18"/>
      <c r="U1122" s="18"/>
      <c r="V1122" s="18"/>
      <c r="W1122" s="18"/>
      <c r="X1122" s="18"/>
      <c r="Y1122" s="18"/>
      <c r="Z1122" s="18"/>
      <c r="AA1122" s="18"/>
      <c r="AB1122" s="18"/>
      <c r="AC1122" s="18"/>
      <c r="AD1122" s="18"/>
      <c r="AE1122" s="18"/>
      <c r="AF1122" s="18"/>
      <c r="AG1122" s="18"/>
      <c r="AH1122" s="18"/>
      <c r="AI1122" s="18"/>
    </row>
    <row r="1123" spans="9:35" x14ac:dyDescent="0.2">
      <c r="I1123" s="18"/>
      <c r="J1123" s="18"/>
      <c r="K1123" s="18"/>
      <c r="L1123" s="18"/>
      <c r="M1123" s="18"/>
      <c r="N1123" s="18"/>
      <c r="O1123" s="18"/>
      <c r="P1123" s="18"/>
      <c r="Q1123" s="18"/>
      <c r="R1123" s="18"/>
      <c r="S1123" s="18"/>
      <c r="T1123" s="18"/>
      <c r="U1123" s="18"/>
      <c r="V1123" s="18"/>
      <c r="W1123" s="18"/>
      <c r="X1123" s="18"/>
      <c r="Y1123" s="18"/>
      <c r="Z1123" s="18"/>
      <c r="AA1123" s="18"/>
      <c r="AB1123" s="18"/>
      <c r="AC1123" s="18"/>
      <c r="AD1123" s="18"/>
      <c r="AE1123" s="18"/>
      <c r="AF1123" s="18"/>
      <c r="AG1123" s="18"/>
      <c r="AH1123" s="18"/>
      <c r="AI1123" s="18"/>
    </row>
    <row r="1124" spans="9:35" x14ac:dyDescent="0.2">
      <c r="I1124" s="18"/>
      <c r="J1124" s="18"/>
      <c r="K1124" s="18"/>
      <c r="L1124" s="18"/>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row>
    <row r="1125" spans="9:35" x14ac:dyDescent="0.2">
      <c r="I1125" s="18"/>
      <c r="J1125" s="18"/>
      <c r="K1125" s="18"/>
      <c r="L1125" s="18"/>
      <c r="M1125" s="18"/>
      <c r="N1125" s="18"/>
      <c r="O1125" s="18"/>
      <c r="P1125" s="18"/>
      <c r="Q1125" s="18"/>
      <c r="R1125" s="18"/>
      <c r="S1125" s="18"/>
      <c r="T1125" s="18"/>
      <c r="U1125" s="18"/>
      <c r="V1125" s="18"/>
      <c r="W1125" s="18"/>
      <c r="X1125" s="18"/>
      <c r="Y1125" s="18"/>
      <c r="Z1125" s="18"/>
      <c r="AA1125" s="18"/>
      <c r="AB1125" s="18"/>
      <c r="AC1125" s="18"/>
      <c r="AD1125" s="18"/>
      <c r="AE1125" s="18"/>
      <c r="AF1125" s="18"/>
      <c r="AG1125" s="18"/>
      <c r="AH1125" s="18"/>
      <c r="AI1125" s="18"/>
    </row>
    <row r="1126" spans="9:35" x14ac:dyDescent="0.2">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c r="AE1126" s="18"/>
      <c r="AF1126" s="18"/>
      <c r="AG1126" s="18"/>
      <c r="AH1126" s="18"/>
      <c r="AI1126" s="18"/>
    </row>
    <row r="1127" spans="9:35" x14ac:dyDescent="0.2">
      <c r="I1127" s="18"/>
      <c r="J1127" s="18"/>
      <c r="K1127" s="18"/>
      <c r="L1127" s="18"/>
      <c r="M1127" s="18"/>
      <c r="N1127" s="18"/>
      <c r="O1127" s="18"/>
      <c r="P1127" s="18"/>
      <c r="Q1127" s="18"/>
      <c r="R1127" s="18"/>
      <c r="S1127" s="18"/>
      <c r="T1127" s="18"/>
      <c r="U1127" s="18"/>
      <c r="V1127" s="18"/>
      <c r="W1127" s="18"/>
      <c r="X1127" s="18"/>
      <c r="Y1127" s="18"/>
      <c r="Z1127" s="18"/>
      <c r="AA1127" s="18"/>
      <c r="AB1127" s="18"/>
      <c r="AC1127" s="18"/>
      <c r="AD1127" s="18"/>
      <c r="AE1127" s="18"/>
      <c r="AF1127" s="18"/>
      <c r="AG1127" s="18"/>
      <c r="AH1127" s="18"/>
      <c r="AI1127" s="18"/>
    </row>
    <row r="1128" spans="9:35" x14ac:dyDescent="0.2">
      <c r="I1128" s="18"/>
      <c r="J1128" s="18"/>
      <c r="K1128" s="18"/>
      <c r="L1128" s="18"/>
      <c r="M1128" s="18"/>
      <c r="N1128" s="18"/>
      <c r="O1128" s="18"/>
      <c r="P1128" s="18"/>
      <c r="Q1128" s="18"/>
      <c r="R1128" s="18"/>
      <c r="S1128" s="18"/>
      <c r="T1128" s="18"/>
      <c r="U1128" s="18"/>
      <c r="V1128" s="18"/>
      <c r="W1128" s="18"/>
      <c r="X1128" s="18"/>
      <c r="Y1128" s="18"/>
      <c r="Z1128" s="18"/>
      <c r="AA1128" s="18"/>
      <c r="AB1128" s="18"/>
      <c r="AC1128" s="18"/>
      <c r="AD1128" s="18"/>
      <c r="AE1128" s="18"/>
      <c r="AF1128" s="18"/>
      <c r="AG1128" s="18"/>
      <c r="AH1128" s="18"/>
      <c r="AI1128" s="18"/>
    </row>
    <row r="1129" spans="9:35" x14ac:dyDescent="0.2">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8"/>
      <c r="AE1129" s="18"/>
      <c r="AF1129" s="18"/>
      <c r="AG1129" s="18"/>
      <c r="AH1129" s="18"/>
      <c r="AI1129" s="18"/>
    </row>
    <row r="1130" spans="9:35" x14ac:dyDescent="0.2">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c r="AE1130" s="18"/>
      <c r="AF1130" s="18"/>
      <c r="AG1130" s="18"/>
      <c r="AH1130" s="18"/>
      <c r="AI1130" s="18"/>
    </row>
    <row r="1131" spans="9:35" x14ac:dyDescent="0.2">
      <c r="I1131" s="18"/>
      <c r="J1131" s="18"/>
      <c r="K1131" s="18"/>
      <c r="L1131" s="18"/>
      <c r="M1131" s="18"/>
      <c r="N1131" s="18"/>
      <c r="O1131" s="18"/>
      <c r="P1131" s="18"/>
      <c r="Q1131" s="18"/>
      <c r="R1131" s="18"/>
      <c r="S1131" s="18"/>
      <c r="T1131" s="18"/>
      <c r="U1131" s="18"/>
      <c r="V1131" s="18"/>
      <c r="W1131" s="18"/>
      <c r="X1131" s="18"/>
      <c r="Y1131" s="18"/>
      <c r="Z1131" s="18"/>
      <c r="AA1131" s="18"/>
      <c r="AB1131" s="18"/>
      <c r="AC1131" s="18"/>
      <c r="AD1131" s="18"/>
      <c r="AE1131" s="18"/>
      <c r="AF1131" s="18"/>
      <c r="AG1131" s="18"/>
      <c r="AH1131" s="18"/>
      <c r="AI1131" s="18"/>
    </row>
    <row r="1132" spans="9:35" x14ac:dyDescent="0.2">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row>
    <row r="1133" spans="9:35" x14ac:dyDescent="0.2">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row>
    <row r="1134" spans="9:35" x14ac:dyDescent="0.2">
      <c r="I1134" s="18"/>
      <c r="J1134" s="18"/>
      <c r="K1134" s="18"/>
      <c r="L1134" s="18"/>
      <c r="M1134" s="18"/>
      <c r="N1134" s="18"/>
      <c r="O1134" s="18"/>
      <c r="P1134" s="18"/>
      <c r="Q1134" s="18"/>
      <c r="R1134" s="18"/>
      <c r="S1134" s="18"/>
      <c r="T1134" s="18"/>
      <c r="U1134" s="18"/>
      <c r="V1134" s="18"/>
      <c r="W1134" s="18"/>
      <c r="X1134" s="18"/>
      <c r="Y1134" s="18"/>
      <c r="Z1134" s="18"/>
      <c r="AA1134" s="18"/>
      <c r="AB1134" s="18"/>
      <c r="AC1134" s="18"/>
      <c r="AD1134" s="18"/>
      <c r="AE1134" s="18"/>
      <c r="AF1134" s="18"/>
      <c r="AG1134" s="18"/>
      <c r="AH1134" s="18"/>
      <c r="AI1134" s="18"/>
    </row>
    <row r="1135" spans="9:35" x14ac:dyDescent="0.2">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c r="AE1135" s="18"/>
      <c r="AF1135" s="18"/>
      <c r="AG1135" s="18"/>
      <c r="AH1135" s="18"/>
      <c r="AI1135" s="18"/>
    </row>
    <row r="1136" spans="9:35" x14ac:dyDescent="0.2">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c r="AE1136" s="18"/>
      <c r="AF1136" s="18"/>
      <c r="AG1136" s="18"/>
      <c r="AH1136" s="18"/>
      <c r="AI1136" s="18"/>
    </row>
    <row r="1137" spans="9:35" x14ac:dyDescent="0.2">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c r="AE1137" s="18"/>
      <c r="AF1137" s="18"/>
      <c r="AG1137" s="18"/>
      <c r="AH1137" s="18"/>
      <c r="AI1137" s="18"/>
    </row>
    <row r="1138" spans="9:35" x14ac:dyDescent="0.2">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c r="AE1138" s="18"/>
      <c r="AF1138" s="18"/>
      <c r="AG1138" s="18"/>
      <c r="AH1138" s="18"/>
      <c r="AI1138" s="18"/>
    </row>
    <row r="1139" spans="9:35" x14ac:dyDescent="0.2">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c r="AE1139" s="18"/>
      <c r="AF1139" s="18"/>
      <c r="AG1139" s="18"/>
      <c r="AH1139" s="18"/>
      <c r="AI1139" s="18"/>
    </row>
    <row r="1140" spans="9:35" x14ac:dyDescent="0.2">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c r="AE1140" s="18"/>
      <c r="AF1140" s="18"/>
      <c r="AG1140" s="18"/>
      <c r="AH1140" s="18"/>
      <c r="AI1140" s="18"/>
    </row>
    <row r="1141" spans="9:35" x14ac:dyDescent="0.2">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c r="AE1141" s="18"/>
      <c r="AF1141" s="18"/>
      <c r="AG1141" s="18"/>
      <c r="AH1141" s="18"/>
      <c r="AI1141" s="18"/>
    </row>
    <row r="1142" spans="9:35" x14ac:dyDescent="0.2">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c r="AE1142" s="18"/>
      <c r="AF1142" s="18"/>
      <c r="AG1142" s="18"/>
      <c r="AH1142" s="18"/>
      <c r="AI1142" s="18"/>
    </row>
    <row r="1143" spans="9:35" x14ac:dyDescent="0.2">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c r="AE1143" s="18"/>
      <c r="AF1143" s="18"/>
      <c r="AG1143" s="18"/>
      <c r="AH1143" s="18"/>
      <c r="AI1143" s="18"/>
    </row>
    <row r="1144" spans="9:35" x14ac:dyDescent="0.2">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c r="AE1144" s="18"/>
      <c r="AF1144" s="18"/>
      <c r="AG1144" s="18"/>
      <c r="AH1144" s="18"/>
      <c r="AI1144" s="18"/>
    </row>
    <row r="1145" spans="9:35" x14ac:dyDescent="0.2">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c r="AE1145" s="18"/>
      <c r="AF1145" s="18"/>
      <c r="AG1145" s="18"/>
      <c r="AH1145" s="18"/>
      <c r="AI1145" s="18"/>
    </row>
    <row r="1146" spans="9:35" x14ac:dyDescent="0.2">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c r="AE1146" s="18"/>
      <c r="AF1146" s="18"/>
      <c r="AG1146" s="18"/>
      <c r="AH1146" s="18"/>
      <c r="AI1146" s="18"/>
    </row>
    <row r="1147" spans="9:35" x14ac:dyDescent="0.2">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c r="AE1147" s="18"/>
      <c r="AF1147" s="18"/>
      <c r="AG1147" s="18"/>
      <c r="AH1147" s="18"/>
      <c r="AI1147" s="18"/>
    </row>
    <row r="1148" spans="9:35" x14ac:dyDescent="0.2">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c r="AE1148" s="18"/>
      <c r="AF1148" s="18"/>
      <c r="AG1148" s="18"/>
      <c r="AH1148" s="18"/>
      <c r="AI1148" s="18"/>
    </row>
    <row r="1149" spans="9:35" x14ac:dyDescent="0.2">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c r="AE1149" s="18"/>
      <c r="AF1149" s="18"/>
      <c r="AG1149" s="18"/>
      <c r="AH1149" s="18"/>
      <c r="AI1149" s="18"/>
    </row>
    <row r="1150" spans="9:35" x14ac:dyDescent="0.2">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c r="AE1150" s="18"/>
      <c r="AF1150" s="18"/>
      <c r="AG1150" s="18"/>
      <c r="AH1150" s="18"/>
      <c r="AI1150" s="18"/>
    </row>
    <row r="1151" spans="9:35" x14ac:dyDescent="0.2">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c r="AE1151" s="18"/>
      <c r="AF1151" s="18"/>
      <c r="AG1151" s="18"/>
      <c r="AH1151" s="18"/>
      <c r="AI1151" s="18"/>
    </row>
    <row r="1152" spans="9:35" x14ac:dyDescent="0.2">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c r="AE1152" s="18"/>
      <c r="AF1152" s="18"/>
      <c r="AG1152" s="18"/>
      <c r="AH1152" s="18"/>
      <c r="AI1152" s="18"/>
    </row>
    <row r="1153" spans="9:35" x14ac:dyDescent="0.2">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c r="AE1153" s="18"/>
      <c r="AF1153" s="18"/>
      <c r="AG1153" s="18"/>
      <c r="AH1153" s="18"/>
      <c r="AI1153" s="18"/>
    </row>
    <row r="1154" spans="9:35" x14ac:dyDescent="0.2">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c r="AE1154" s="18"/>
      <c r="AF1154" s="18"/>
      <c r="AG1154" s="18"/>
      <c r="AH1154" s="18"/>
      <c r="AI1154" s="18"/>
    </row>
    <row r="1155" spans="9:35" x14ac:dyDescent="0.2">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c r="AE1155" s="18"/>
      <c r="AF1155" s="18"/>
      <c r="AG1155" s="18"/>
      <c r="AH1155" s="18"/>
      <c r="AI1155" s="18"/>
    </row>
    <row r="1156" spans="9:35" x14ac:dyDescent="0.2">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c r="AE1156" s="18"/>
      <c r="AF1156" s="18"/>
      <c r="AG1156" s="18"/>
      <c r="AH1156" s="18"/>
      <c r="AI1156" s="18"/>
    </row>
    <row r="1157" spans="9:35" x14ac:dyDescent="0.2">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c r="AE1157" s="18"/>
      <c r="AF1157" s="18"/>
      <c r="AG1157" s="18"/>
      <c r="AH1157" s="18"/>
      <c r="AI1157" s="18"/>
    </row>
    <row r="1158" spans="9:35" x14ac:dyDescent="0.2">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c r="AE1158" s="18"/>
      <c r="AF1158" s="18"/>
      <c r="AG1158" s="18"/>
      <c r="AH1158" s="18"/>
      <c r="AI1158" s="18"/>
    </row>
    <row r="1159" spans="9:35" x14ac:dyDescent="0.2">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c r="AE1159" s="18"/>
      <c r="AF1159" s="18"/>
      <c r="AG1159" s="18"/>
      <c r="AH1159" s="18"/>
      <c r="AI1159" s="18"/>
    </row>
    <row r="1160" spans="9:35" x14ac:dyDescent="0.2">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row>
    <row r="1161" spans="9:35" x14ac:dyDescent="0.2">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row>
    <row r="1162" spans="9:35" x14ac:dyDescent="0.2">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c r="AE1162" s="18"/>
      <c r="AF1162" s="18"/>
      <c r="AG1162" s="18"/>
      <c r="AH1162" s="18"/>
      <c r="AI1162" s="18"/>
    </row>
    <row r="1163" spans="9:35" x14ac:dyDescent="0.2">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c r="AE1163" s="18"/>
      <c r="AF1163" s="18"/>
      <c r="AG1163" s="18"/>
      <c r="AH1163" s="18"/>
      <c r="AI1163" s="18"/>
    </row>
    <row r="1164" spans="9:35" x14ac:dyDescent="0.2">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c r="AE1164" s="18"/>
      <c r="AF1164" s="18"/>
      <c r="AG1164" s="18"/>
      <c r="AH1164" s="18"/>
      <c r="AI1164" s="18"/>
    </row>
    <row r="1165" spans="9:35" x14ac:dyDescent="0.2">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c r="AE1165" s="18"/>
      <c r="AF1165" s="18"/>
      <c r="AG1165" s="18"/>
      <c r="AH1165" s="18"/>
      <c r="AI1165" s="18"/>
    </row>
    <row r="1166" spans="9:35" x14ac:dyDescent="0.2">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c r="AE1166" s="18"/>
      <c r="AF1166" s="18"/>
      <c r="AG1166" s="18"/>
      <c r="AH1166" s="18"/>
      <c r="AI1166" s="18"/>
    </row>
    <row r="1167" spans="9:35" x14ac:dyDescent="0.2">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c r="AE1167" s="18"/>
      <c r="AF1167" s="18"/>
      <c r="AG1167" s="18"/>
      <c r="AH1167" s="18"/>
      <c r="AI1167" s="18"/>
    </row>
    <row r="1168" spans="9:35" x14ac:dyDescent="0.2">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row>
    <row r="1169" spans="9:35" x14ac:dyDescent="0.2">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c r="AE1169" s="18"/>
      <c r="AF1169" s="18"/>
      <c r="AG1169" s="18"/>
      <c r="AH1169" s="18"/>
      <c r="AI1169" s="18"/>
    </row>
    <row r="1170" spans="9:35" x14ac:dyDescent="0.2">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c r="AE1170" s="18"/>
      <c r="AF1170" s="18"/>
      <c r="AG1170" s="18"/>
      <c r="AH1170" s="18"/>
      <c r="AI1170" s="18"/>
    </row>
    <row r="1171" spans="9:35" x14ac:dyDescent="0.2">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c r="AE1171" s="18"/>
      <c r="AF1171" s="18"/>
      <c r="AG1171" s="18"/>
      <c r="AH1171" s="18"/>
      <c r="AI1171" s="18"/>
    </row>
    <row r="1172" spans="9:35" x14ac:dyDescent="0.2">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c r="AE1172" s="18"/>
      <c r="AF1172" s="18"/>
      <c r="AG1172" s="18"/>
      <c r="AH1172" s="18"/>
      <c r="AI1172" s="18"/>
    </row>
    <row r="1173" spans="9:35" x14ac:dyDescent="0.2">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c r="AE1173" s="18"/>
      <c r="AF1173" s="18"/>
      <c r="AG1173" s="18"/>
      <c r="AH1173" s="18"/>
      <c r="AI1173" s="18"/>
    </row>
    <row r="1174" spans="9:35" x14ac:dyDescent="0.2">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c r="AE1174" s="18"/>
      <c r="AF1174" s="18"/>
      <c r="AG1174" s="18"/>
      <c r="AH1174" s="18"/>
      <c r="AI1174" s="18"/>
    </row>
    <row r="1175" spans="9:35" x14ac:dyDescent="0.2">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c r="AE1175" s="18"/>
      <c r="AF1175" s="18"/>
      <c r="AG1175" s="18"/>
      <c r="AH1175" s="18"/>
      <c r="AI1175" s="18"/>
    </row>
    <row r="1176" spans="9:35" x14ac:dyDescent="0.2">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c r="AE1176" s="18"/>
      <c r="AF1176" s="18"/>
      <c r="AG1176" s="18"/>
      <c r="AH1176" s="18"/>
      <c r="AI1176" s="18"/>
    </row>
    <row r="1177" spans="9:35" x14ac:dyDescent="0.2">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c r="AE1177" s="18"/>
      <c r="AF1177" s="18"/>
      <c r="AG1177" s="18"/>
      <c r="AH1177" s="18"/>
      <c r="AI1177" s="18"/>
    </row>
    <row r="1178" spans="9:35" x14ac:dyDescent="0.2">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c r="AE1178" s="18"/>
      <c r="AF1178" s="18"/>
      <c r="AG1178" s="18"/>
      <c r="AH1178" s="18"/>
      <c r="AI1178" s="18"/>
    </row>
    <row r="1179" spans="9:35" x14ac:dyDescent="0.2">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c r="AE1179" s="18"/>
      <c r="AF1179" s="18"/>
      <c r="AG1179" s="18"/>
      <c r="AH1179" s="18"/>
      <c r="AI1179" s="18"/>
    </row>
    <row r="1180" spans="9:35" x14ac:dyDescent="0.2">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c r="AE1180" s="18"/>
      <c r="AF1180" s="18"/>
      <c r="AG1180" s="18"/>
      <c r="AH1180" s="18"/>
      <c r="AI1180" s="18"/>
    </row>
    <row r="1181" spans="9:35" x14ac:dyDescent="0.2">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c r="AE1181" s="18"/>
      <c r="AF1181" s="18"/>
      <c r="AG1181" s="18"/>
      <c r="AH1181" s="18"/>
      <c r="AI1181" s="18"/>
    </row>
    <row r="1182" spans="9:35" x14ac:dyDescent="0.2">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c r="AE1182" s="18"/>
      <c r="AF1182" s="18"/>
      <c r="AG1182" s="18"/>
      <c r="AH1182" s="18"/>
      <c r="AI1182" s="18"/>
    </row>
    <row r="1183" spans="9:35" x14ac:dyDescent="0.2">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c r="AE1183" s="18"/>
      <c r="AF1183" s="18"/>
      <c r="AG1183" s="18"/>
      <c r="AH1183" s="18"/>
      <c r="AI1183" s="18"/>
    </row>
    <row r="1184" spans="9:35" x14ac:dyDescent="0.2">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c r="AE1184" s="18"/>
      <c r="AF1184" s="18"/>
      <c r="AG1184" s="18"/>
      <c r="AH1184" s="18"/>
      <c r="AI1184" s="18"/>
    </row>
    <row r="1185" spans="9:35" x14ac:dyDescent="0.2">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c r="AE1185" s="18"/>
      <c r="AF1185" s="18"/>
      <c r="AG1185" s="18"/>
      <c r="AH1185" s="18"/>
      <c r="AI1185" s="18"/>
    </row>
    <row r="1186" spans="9:35" x14ac:dyDescent="0.2">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c r="AE1186" s="18"/>
      <c r="AF1186" s="18"/>
      <c r="AG1186" s="18"/>
      <c r="AH1186" s="18"/>
      <c r="AI1186" s="18"/>
    </row>
    <row r="1187" spans="9:35" x14ac:dyDescent="0.2">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c r="AE1187" s="18"/>
      <c r="AF1187" s="18"/>
      <c r="AG1187" s="18"/>
      <c r="AH1187" s="18"/>
      <c r="AI1187" s="18"/>
    </row>
    <row r="1188" spans="9:35" x14ac:dyDescent="0.2">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c r="AE1188" s="18"/>
      <c r="AF1188" s="18"/>
      <c r="AG1188" s="18"/>
      <c r="AH1188" s="18"/>
      <c r="AI1188" s="18"/>
    </row>
    <row r="1189" spans="9:35" x14ac:dyDescent="0.2">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c r="AE1189" s="18"/>
      <c r="AF1189" s="18"/>
      <c r="AG1189" s="18"/>
      <c r="AH1189" s="18"/>
      <c r="AI1189" s="18"/>
    </row>
    <row r="1190" spans="9:35" x14ac:dyDescent="0.2">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c r="AE1190" s="18"/>
      <c r="AF1190" s="18"/>
      <c r="AG1190" s="18"/>
      <c r="AH1190" s="18"/>
      <c r="AI1190" s="18"/>
    </row>
    <row r="1191" spans="9:35" x14ac:dyDescent="0.2">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c r="AE1191" s="18"/>
      <c r="AF1191" s="18"/>
      <c r="AG1191" s="18"/>
      <c r="AH1191" s="18"/>
      <c r="AI1191" s="18"/>
    </row>
    <row r="1192" spans="9:35" x14ac:dyDescent="0.2">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c r="AE1192" s="18"/>
      <c r="AF1192" s="18"/>
      <c r="AG1192" s="18"/>
      <c r="AH1192" s="18"/>
      <c r="AI1192" s="18"/>
    </row>
    <row r="1193" spans="9:35" x14ac:dyDescent="0.2">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c r="AE1193" s="18"/>
      <c r="AF1193" s="18"/>
      <c r="AG1193" s="18"/>
      <c r="AH1193" s="18"/>
      <c r="AI1193" s="18"/>
    </row>
    <row r="1194" spans="9:35" x14ac:dyDescent="0.2">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c r="AE1194" s="18"/>
      <c r="AF1194" s="18"/>
      <c r="AG1194" s="18"/>
      <c r="AH1194" s="18"/>
      <c r="AI1194" s="18"/>
    </row>
    <row r="1195" spans="9:35" x14ac:dyDescent="0.2">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c r="AE1195" s="18"/>
      <c r="AF1195" s="18"/>
      <c r="AG1195" s="18"/>
      <c r="AH1195" s="18"/>
      <c r="AI1195" s="18"/>
    </row>
    <row r="1196" spans="9:35" x14ac:dyDescent="0.2">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c r="AE1196" s="18"/>
      <c r="AF1196" s="18"/>
      <c r="AG1196" s="18"/>
      <c r="AH1196" s="18"/>
      <c r="AI1196" s="18"/>
    </row>
    <row r="1197" spans="9:35" x14ac:dyDescent="0.2">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row>
    <row r="1198" spans="9:35" x14ac:dyDescent="0.2">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c r="AE1198" s="18"/>
      <c r="AF1198" s="18"/>
      <c r="AG1198" s="18"/>
      <c r="AH1198" s="18"/>
      <c r="AI1198" s="18"/>
    </row>
    <row r="1199" spans="9:35" x14ac:dyDescent="0.2">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c r="AE1199" s="18"/>
      <c r="AF1199" s="18"/>
      <c r="AG1199" s="18"/>
      <c r="AH1199" s="18"/>
      <c r="AI1199" s="18"/>
    </row>
    <row r="1200" spans="9:35" x14ac:dyDescent="0.2">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c r="AE1200" s="18"/>
      <c r="AF1200" s="18"/>
      <c r="AG1200" s="18"/>
      <c r="AH1200" s="18"/>
      <c r="AI1200" s="18"/>
    </row>
    <row r="1201" spans="9:35" x14ac:dyDescent="0.2">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c r="AE1201" s="18"/>
      <c r="AF1201" s="18"/>
      <c r="AG1201" s="18"/>
      <c r="AH1201" s="18"/>
      <c r="AI1201" s="18"/>
    </row>
    <row r="1202" spans="9:35" x14ac:dyDescent="0.2">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c r="AE1202" s="18"/>
      <c r="AF1202" s="18"/>
      <c r="AG1202" s="18"/>
      <c r="AH1202" s="18"/>
      <c r="AI1202" s="18"/>
    </row>
    <row r="1203" spans="9:35" x14ac:dyDescent="0.2">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c r="AE1203" s="18"/>
      <c r="AF1203" s="18"/>
      <c r="AG1203" s="18"/>
      <c r="AH1203" s="18"/>
      <c r="AI1203" s="18"/>
    </row>
    <row r="1204" spans="9:35" x14ac:dyDescent="0.2">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c r="AE1204" s="18"/>
      <c r="AF1204" s="18"/>
      <c r="AG1204" s="18"/>
      <c r="AH1204" s="18"/>
      <c r="AI1204" s="18"/>
    </row>
    <row r="1205" spans="9:35" x14ac:dyDescent="0.2">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c r="AE1205" s="18"/>
      <c r="AF1205" s="18"/>
      <c r="AG1205" s="18"/>
      <c r="AH1205" s="18"/>
      <c r="AI1205" s="18"/>
    </row>
    <row r="1206" spans="9:35" x14ac:dyDescent="0.2">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c r="AE1206" s="18"/>
      <c r="AF1206" s="18"/>
      <c r="AG1206" s="18"/>
      <c r="AH1206" s="18"/>
      <c r="AI1206" s="18"/>
    </row>
    <row r="1207" spans="9:35" x14ac:dyDescent="0.2">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c r="AE1207" s="18"/>
      <c r="AF1207" s="18"/>
      <c r="AG1207" s="18"/>
      <c r="AH1207" s="18"/>
      <c r="AI1207" s="18"/>
    </row>
    <row r="1208" spans="9:35" x14ac:dyDescent="0.2">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c r="AE1208" s="18"/>
      <c r="AF1208" s="18"/>
      <c r="AG1208" s="18"/>
      <c r="AH1208" s="18"/>
      <c r="AI1208" s="18"/>
    </row>
    <row r="1209" spans="9:35" x14ac:dyDescent="0.2">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c r="AE1209" s="18"/>
      <c r="AF1209" s="18"/>
      <c r="AG1209" s="18"/>
      <c r="AH1209" s="18"/>
      <c r="AI1209" s="18"/>
    </row>
    <row r="1210" spans="9:35" x14ac:dyDescent="0.2">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c r="AE1210" s="18"/>
      <c r="AF1210" s="18"/>
      <c r="AG1210" s="18"/>
      <c r="AH1210" s="18"/>
      <c r="AI1210" s="18"/>
    </row>
    <row r="1211" spans="9:35" x14ac:dyDescent="0.2">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c r="AE1211" s="18"/>
      <c r="AF1211" s="18"/>
      <c r="AG1211" s="18"/>
      <c r="AH1211" s="18"/>
      <c r="AI1211" s="18"/>
    </row>
    <row r="1212" spans="9:35" x14ac:dyDescent="0.2">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c r="AE1212" s="18"/>
      <c r="AF1212" s="18"/>
      <c r="AG1212" s="18"/>
      <c r="AH1212" s="18"/>
      <c r="AI1212" s="18"/>
    </row>
    <row r="1213" spans="9:35" x14ac:dyDescent="0.2">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c r="AE1213" s="18"/>
      <c r="AF1213" s="18"/>
      <c r="AG1213" s="18"/>
      <c r="AH1213" s="18"/>
      <c r="AI1213" s="18"/>
    </row>
    <row r="1214" spans="9:35" x14ac:dyDescent="0.2">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c r="AE1214" s="18"/>
      <c r="AF1214" s="18"/>
      <c r="AG1214" s="18"/>
      <c r="AH1214" s="18"/>
      <c r="AI1214" s="18"/>
    </row>
    <row r="1215" spans="9:35" x14ac:dyDescent="0.2">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c r="AE1215" s="18"/>
      <c r="AF1215" s="18"/>
      <c r="AG1215" s="18"/>
      <c r="AH1215" s="18"/>
      <c r="AI1215" s="18"/>
    </row>
    <row r="1216" spans="9:35" x14ac:dyDescent="0.2">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c r="AE1216" s="18"/>
      <c r="AF1216" s="18"/>
      <c r="AG1216" s="18"/>
      <c r="AH1216" s="18"/>
      <c r="AI1216" s="18"/>
    </row>
    <row r="1217" spans="9:35" x14ac:dyDescent="0.2">
      <c r="I1217" s="18"/>
      <c r="J1217" s="18"/>
      <c r="K1217" s="18"/>
      <c r="L1217" s="18"/>
      <c r="M1217" s="18"/>
      <c r="N1217" s="18"/>
      <c r="O1217" s="18"/>
      <c r="P1217" s="18"/>
      <c r="Q1217" s="18"/>
      <c r="R1217" s="18"/>
      <c r="S1217" s="18"/>
      <c r="T1217" s="18"/>
      <c r="U1217" s="18"/>
      <c r="V1217" s="18"/>
      <c r="W1217" s="18"/>
      <c r="X1217" s="18"/>
      <c r="Y1217" s="18"/>
      <c r="Z1217" s="18"/>
      <c r="AA1217" s="18"/>
      <c r="AB1217" s="18"/>
      <c r="AC1217" s="18"/>
      <c r="AD1217" s="18"/>
      <c r="AE1217" s="18"/>
      <c r="AF1217" s="18"/>
      <c r="AG1217" s="18"/>
      <c r="AH1217" s="18"/>
      <c r="AI1217" s="18"/>
    </row>
    <row r="1218" spans="9:35" x14ac:dyDescent="0.2">
      <c r="I1218" s="18"/>
      <c r="J1218" s="18"/>
      <c r="K1218" s="18"/>
      <c r="L1218" s="18"/>
      <c r="M1218" s="18"/>
      <c r="N1218" s="18"/>
      <c r="O1218" s="18"/>
      <c r="P1218" s="18"/>
      <c r="Q1218" s="18"/>
      <c r="R1218" s="18"/>
      <c r="S1218" s="18"/>
      <c r="T1218" s="18"/>
      <c r="U1218" s="18"/>
      <c r="V1218" s="18"/>
      <c r="W1218" s="18"/>
      <c r="X1218" s="18"/>
      <c r="Y1218" s="18"/>
      <c r="Z1218" s="18"/>
      <c r="AA1218" s="18"/>
      <c r="AB1218" s="18"/>
      <c r="AC1218" s="18"/>
      <c r="AD1218" s="18"/>
      <c r="AE1218" s="18"/>
      <c r="AF1218" s="18"/>
      <c r="AG1218" s="18"/>
      <c r="AH1218" s="18"/>
      <c r="AI1218" s="18"/>
    </row>
    <row r="1219" spans="9:35" x14ac:dyDescent="0.2">
      <c r="I1219" s="18"/>
      <c r="J1219" s="18"/>
      <c r="K1219" s="18"/>
      <c r="L1219" s="18"/>
      <c r="M1219" s="18"/>
      <c r="N1219" s="18"/>
      <c r="O1219" s="18"/>
      <c r="P1219" s="18"/>
      <c r="Q1219" s="18"/>
      <c r="R1219" s="18"/>
      <c r="S1219" s="18"/>
      <c r="T1219" s="18"/>
      <c r="U1219" s="18"/>
      <c r="V1219" s="18"/>
      <c r="W1219" s="18"/>
      <c r="X1219" s="18"/>
      <c r="Y1219" s="18"/>
      <c r="Z1219" s="18"/>
      <c r="AA1219" s="18"/>
      <c r="AB1219" s="18"/>
      <c r="AC1219" s="18"/>
      <c r="AD1219" s="18"/>
      <c r="AE1219" s="18"/>
      <c r="AF1219" s="18"/>
      <c r="AG1219" s="18"/>
      <c r="AH1219" s="18"/>
      <c r="AI1219" s="18"/>
    </row>
    <row r="1220" spans="9:35" x14ac:dyDescent="0.2">
      <c r="I1220" s="18"/>
      <c r="J1220" s="18"/>
      <c r="K1220" s="18"/>
      <c r="L1220" s="18"/>
      <c r="M1220" s="18"/>
      <c r="N1220" s="18"/>
      <c r="O1220" s="18"/>
      <c r="P1220" s="18"/>
      <c r="Q1220" s="18"/>
      <c r="R1220" s="18"/>
      <c r="S1220" s="18"/>
      <c r="T1220" s="18"/>
      <c r="U1220" s="18"/>
      <c r="V1220" s="18"/>
      <c r="W1220" s="18"/>
      <c r="X1220" s="18"/>
      <c r="Y1220" s="18"/>
      <c r="Z1220" s="18"/>
      <c r="AA1220" s="18"/>
      <c r="AB1220" s="18"/>
      <c r="AC1220" s="18"/>
      <c r="AD1220" s="18"/>
      <c r="AE1220" s="18"/>
      <c r="AF1220" s="18"/>
      <c r="AG1220" s="18"/>
      <c r="AH1220" s="18"/>
      <c r="AI1220" s="18"/>
    </row>
    <row r="1221" spans="9:35" x14ac:dyDescent="0.2">
      <c r="I1221" s="18"/>
      <c r="J1221" s="18"/>
      <c r="K1221" s="18"/>
      <c r="L1221" s="18"/>
      <c r="M1221" s="18"/>
      <c r="N1221" s="18"/>
      <c r="O1221" s="18"/>
      <c r="P1221" s="18"/>
      <c r="Q1221" s="18"/>
      <c r="R1221" s="18"/>
      <c r="S1221" s="18"/>
      <c r="T1221" s="18"/>
      <c r="U1221" s="18"/>
      <c r="V1221" s="18"/>
      <c r="W1221" s="18"/>
      <c r="X1221" s="18"/>
      <c r="Y1221" s="18"/>
      <c r="Z1221" s="18"/>
      <c r="AA1221" s="18"/>
      <c r="AB1221" s="18"/>
      <c r="AC1221" s="18"/>
      <c r="AD1221" s="18"/>
      <c r="AE1221" s="18"/>
      <c r="AF1221" s="18"/>
      <c r="AG1221" s="18"/>
      <c r="AH1221" s="18"/>
      <c r="AI1221" s="18"/>
    </row>
    <row r="1222" spans="9:35" x14ac:dyDescent="0.2">
      <c r="I1222" s="18"/>
      <c r="J1222" s="18"/>
      <c r="K1222" s="18"/>
      <c r="L1222" s="18"/>
      <c r="M1222" s="18"/>
      <c r="N1222" s="18"/>
      <c r="O1222" s="18"/>
      <c r="P1222" s="18"/>
      <c r="Q1222" s="18"/>
      <c r="R1222" s="18"/>
      <c r="S1222" s="18"/>
      <c r="T1222" s="18"/>
      <c r="U1222" s="18"/>
      <c r="V1222" s="18"/>
      <c r="W1222" s="18"/>
      <c r="X1222" s="18"/>
      <c r="Y1222" s="18"/>
      <c r="Z1222" s="18"/>
      <c r="AA1222" s="18"/>
      <c r="AB1222" s="18"/>
      <c r="AC1222" s="18"/>
      <c r="AD1222" s="18"/>
      <c r="AE1222" s="18"/>
      <c r="AF1222" s="18"/>
      <c r="AG1222" s="18"/>
      <c r="AH1222" s="18"/>
      <c r="AI1222" s="18"/>
    </row>
    <row r="1223" spans="9:35" x14ac:dyDescent="0.2">
      <c r="I1223" s="18"/>
      <c r="J1223" s="18"/>
      <c r="K1223" s="18"/>
      <c r="L1223" s="18"/>
      <c r="M1223" s="18"/>
      <c r="N1223" s="18"/>
      <c r="O1223" s="18"/>
      <c r="P1223" s="18"/>
      <c r="Q1223" s="18"/>
      <c r="R1223" s="18"/>
      <c r="S1223" s="18"/>
      <c r="T1223" s="18"/>
      <c r="U1223" s="18"/>
      <c r="V1223" s="18"/>
      <c r="W1223" s="18"/>
      <c r="X1223" s="18"/>
      <c r="Y1223" s="18"/>
      <c r="Z1223" s="18"/>
      <c r="AA1223" s="18"/>
      <c r="AB1223" s="18"/>
      <c r="AC1223" s="18"/>
      <c r="AD1223" s="18"/>
      <c r="AE1223" s="18"/>
      <c r="AF1223" s="18"/>
      <c r="AG1223" s="18"/>
      <c r="AH1223" s="18"/>
      <c r="AI1223" s="18"/>
    </row>
    <row r="1224" spans="9:35" x14ac:dyDescent="0.2">
      <c r="I1224" s="18"/>
      <c r="J1224" s="18"/>
      <c r="K1224" s="18"/>
      <c r="L1224" s="18"/>
      <c r="M1224" s="18"/>
      <c r="N1224" s="18"/>
      <c r="O1224" s="18"/>
      <c r="P1224" s="18"/>
      <c r="Q1224" s="18"/>
      <c r="R1224" s="18"/>
      <c r="S1224" s="18"/>
      <c r="T1224" s="18"/>
      <c r="U1224" s="18"/>
      <c r="V1224" s="18"/>
      <c r="W1224" s="18"/>
      <c r="X1224" s="18"/>
      <c r="Y1224" s="18"/>
      <c r="Z1224" s="18"/>
      <c r="AA1224" s="18"/>
      <c r="AB1224" s="18"/>
      <c r="AC1224" s="18"/>
      <c r="AD1224" s="18"/>
      <c r="AE1224" s="18"/>
      <c r="AF1224" s="18"/>
      <c r="AG1224" s="18"/>
      <c r="AH1224" s="18"/>
      <c r="AI1224" s="18"/>
    </row>
    <row r="1225" spans="9:35" x14ac:dyDescent="0.2">
      <c r="I1225" s="18"/>
      <c r="J1225" s="18"/>
      <c r="K1225" s="18"/>
      <c r="L1225" s="18"/>
      <c r="M1225" s="18"/>
      <c r="N1225" s="18"/>
      <c r="O1225" s="18"/>
      <c r="P1225" s="18"/>
      <c r="Q1225" s="18"/>
      <c r="R1225" s="18"/>
      <c r="S1225" s="18"/>
      <c r="T1225" s="18"/>
      <c r="U1225" s="18"/>
      <c r="V1225" s="18"/>
      <c r="W1225" s="18"/>
      <c r="X1225" s="18"/>
      <c r="Y1225" s="18"/>
      <c r="Z1225" s="18"/>
      <c r="AA1225" s="18"/>
      <c r="AB1225" s="18"/>
      <c r="AC1225" s="18"/>
      <c r="AD1225" s="18"/>
      <c r="AE1225" s="18"/>
      <c r="AF1225" s="18"/>
      <c r="AG1225" s="18"/>
      <c r="AH1225" s="18"/>
      <c r="AI1225" s="18"/>
    </row>
    <row r="1226" spans="9:35" x14ac:dyDescent="0.2">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D1226" s="18"/>
      <c r="AE1226" s="18"/>
      <c r="AF1226" s="18"/>
      <c r="AG1226" s="18"/>
      <c r="AH1226" s="18"/>
      <c r="AI1226" s="18"/>
    </row>
    <row r="1227" spans="9:35" x14ac:dyDescent="0.2">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D1227" s="18"/>
      <c r="AE1227" s="18"/>
      <c r="AF1227" s="18"/>
      <c r="AG1227" s="18"/>
      <c r="AH1227" s="18"/>
      <c r="AI1227" s="18"/>
    </row>
    <row r="1228" spans="9:35" x14ac:dyDescent="0.2">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c r="AE1228" s="18"/>
      <c r="AF1228" s="18"/>
      <c r="AG1228" s="18"/>
      <c r="AH1228" s="18"/>
      <c r="AI1228" s="18"/>
    </row>
    <row r="1229" spans="9:35" x14ac:dyDescent="0.2">
      <c r="I1229" s="18"/>
      <c r="J1229" s="18"/>
      <c r="K1229" s="18"/>
      <c r="L1229" s="18"/>
      <c r="M1229" s="18"/>
      <c r="N1229" s="18"/>
      <c r="O1229" s="18"/>
      <c r="P1229" s="18"/>
      <c r="Q1229" s="18"/>
      <c r="R1229" s="18"/>
      <c r="S1229" s="18"/>
      <c r="T1229" s="18"/>
      <c r="U1229" s="18"/>
      <c r="V1229" s="18"/>
      <c r="W1229" s="18"/>
      <c r="X1229" s="18"/>
      <c r="Y1229" s="18"/>
      <c r="Z1229" s="18"/>
      <c r="AA1229" s="18"/>
      <c r="AB1229" s="18"/>
      <c r="AC1229" s="18"/>
      <c r="AD1229" s="18"/>
      <c r="AE1229" s="18"/>
      <c r="AF1229" s="18"/>
      <c r="AG1229" s="18"/>
      <c r="AH1229" s="18"/>
      <c r="AI1229" s="18"/>
    </row>
    <row r="1230" spans="9:35" x14ac:dyDescent="0.2">
      <c r="I1230" s="18"/>
      <c r="J1230" s="18"/>
      <c r="K1230" s="18"/>
      <c r="L1230" s="18"/>
      <c r="M1230" s="18"/>
      <c r="N1230" s="18"/>
      <c r="O1230" s="18"/>
      <c r="P1230" s="18"/>
      <c r="Q1230" s="18"/>
      <c r="R1230" s="18"/>
      <c r="S1230" s="18"/>
      <c r="T1230" s="18"/>
      <c r="U1230" s="18"/>
      <c r="V1230" s="18"/>
      <c r="W1230" s="18"/>
      <c r="X1230" s="18"/>
      <c r="Y1230" s="18"/>
      <c r="Z1230" s="18"/>
      <c r="AA1230" s="18"/>
      <c r="AB1230" s="18"/>
      <c r="AC1230" s="18"/>
      <c r="AD1230" s="18"/>
      <c r="AE1230" s="18"/>
      <c r="AF1230" s="18"/>
      <c r="AG1230" s="18"/>
      <c r="AH1230" s="18"/>
      <c r="AI1230" s="18"/>
    </row>
    <row r="1231" spans="9:35" x14ac:dyDescent="0.2">
      <c r="I1231" s="18"/>
      <c r="J1231" s="18"/>
      <c r="K1231" s="18"/>
      <c r="L1231" s="18"/>
      <c r="M1231" s="18"/>
      <c r="N1231" s="18"/>
      <c r="O1231" s="18"/>
      <c r="P1231" s="18"/>
      <c r="Q1231" s="18"/>
      <c r="R1231" s="18"/>
      <c r="S1231" s="18"/>
      <c r="T1231" s="18"/>
      <c r="U1231" s="18"/>
      <c r="V1231" s="18"/>
      <c r="W1231" s="18"/>
      <c r="X1231" s="18"/>
      <c r="Y1231" s="18"/>
      <c r="Z1231" s="18"/>
      <c r="AA1231" s="18"/>
      <c r="AB1231" s="18"/>
      <c r="AC1231" s="18"/>
      <c r="AD1231" s="18"/>
      <c r="AE1231" s="18"/>
      <c r="AF1231" s="18"/>
      <c r="AG1231" s="18"/>
      <c r="AH1231" s="18"/>
      <c r="AI1231" s="18"/>
    </row>
    <row r="1232" spans="9:35" x14ac:dyDescent="0.2">
      <c r="I1232" s="18"/>
      <c r="J1232" s="18"/>
      <c r="K1232" s="18"/>
      <c r="L1232" s="18"/>
      <c r="M1232" s="18"/>
      <c r="N1232" s="18"/>
      <c r="O1232" s="18"/>
      <c r="P1232" s="18"/>
      <c r="Q1232" s="18"/>
      <c r="R1232" s="18"/>
      <c r="S1232" s="18"/>
      <c r="T1232" s="18"/>
      <c r="U1232" s="18"/>
      <c r="V1232" s="18"/>
      <c r="W1232" s="18"/>
      <c r="X1232" s="18"/>
      <c r="Y1232" s="18"/>
      <c r="Z1232" s="18"/>
      <c r="AA1232" s="18"/>
      <c r="AB1232" s="18"/>
      <c r="AC1232" s="18"/>
      <c r="AD1232" s="18"/>
      <c r="AE1232" s="18"/>
      <c r="AF1232" s="18"/>
      <c r="AG1232" s="18"/>
      <c r="AH1232" s="18"/>
      <c r="AI1232" s="18"/>
    </row>
    <row r="1233" spans="9:35" x14ac:dyDescent="0.2">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c r="AE1233" s="18"/>
      <c r="AF1233" s="18"/>
      <c r="AG1233" s="18"/>
      <c r="AH1233" s="18"/>
      <c r="AI1233" s="18"/>
    </row>
    <row r="1234" spans="9:35" x14ac:dyDescent="0.2">
      <c r="I1234" s="18"/>
      <c r="J1234" s="18"/>
      <c r="K1234" s="18"/>
      <c r="L1234" s="18"/>
      <c r="M1234" s="18"/>
      <c r="N1234" s="18"/>
      <c r="O1234" s="18"/>
      <c r="P1234" s="18"/>
      <c r="Q1234" s="18"/>
      <c r="R1234" s="18"/>
      <c r="S1234" s="18"/>
      <c r="T1234" s="18"/>
      <c r="U1234" s="18"/>
      <c r="V1234" s="18"/>
      <c r="W1234" s="18"/>
      <c r="X1234" s="18"/>
      <c r="Y1234" s="18"/>
      <c r="Z1234" s="18"/>
      <c r="AA1234" s="18"/>
      <c r="AB1234" s="18"/>
      <c r="AC1234" s="18"/>
      <c r="AD1234" s="18"/>
      <c r="AE1234" s="18"/>
      <c r="AF1234" s="18"/>
      <c r="AG1234" s="18"/>
      <c r="AH1234" s="18"/>
      <c r="AI1234" s="18"/>
    </row>
    <row r="1235" spans="9:35" x14ac:dyDescent="0.2">
      <c r="I1235" s="18"/>
      <c r="J1235" s="18"/>
      <c r="K1235" s="18"/>
      <c r="L1235" s="18"/>
      <c r="M1235" s="18"/>
      <c r="N1235" s="18"/>
      <c r="O1235" s="18"/>
      <c r="P1235" s="18"/>
      <c r="Q1235" s="18"/>
      <c r="R1235" s="18"/>
      <c r="S1235" s="18"/>
      <c r="T1235" s="18"/>
      <c r="U1235" s="18"/>
      <c r="V1235" s="18"/>
      <c r="W1235" s="18"/>
      <c r="X1235" s="18"/>
      <c r="Y1235" s="18"/>
      <c r="Z1235" s="18"/>
      <c r="AA1235" s="18"/>
      <c r="AB1235" s="18"/>
      <c r="AC1235" s="18"/>
      <c r="AD1235" s="18"/>
      <c r="AE1235" s="18"/>
      <c r="AF1235" s="18"/>
      <c r="AG1235" s="18"/>
      <c r="AH1235" s="18"/>
      <c r="AI1235" s="18"/>
    </row>
    <row r="1236" spans="9:35" x14ac:dyDescent="0.2">
      <c r="I1236" s="18"/>
      <c r="J1236" s="18"/>
      <c r="K1236" s="18"/>
      <c r="L1236" s="18"/>
      <c r="M1236" s="18"/>
      <c r="N1236" s="18"/>
      <c r="O1236" s="18"/>
      <c r="P1236" s="18"/>
      <c r="Q1236" s="18"/>
      <c r="R1236" s="18"/>
      <c r="S1236" s="18"/>
      <c r="T1236" s="18"/>
      <c r="U1236" s="18"/>
      <c r="V1236" s="18"/>
      <c r="W1236" s="18"/>
      <c r="X1236" s="18"/>
      <c r="Y1236" s="18"/>
      <c r="Z1236" s="18"/>
      <c r="AA1236" s="18"/>
      <c r="AB1236" s="18"/>
      <c r="AC1236" s="18"/>
      <c r="AD1236" s="18"/>
      <c r="AE1236" s="18"/>
      <c r="AF1236" s="18"/>
      <c r="AG1236" s="18"/>
      <c r="AH1236" s="18"/>
      <c r="AI1236" s="18"/>
    </row>
    <row r="1237" spans="9:35" x14ac:dyDescent="0.2">
      <c r="I1237" s="18"/>
      <c r="J1237" s="18"/>
      <c r="K1237" s="18"/>
      <c r="L1237" s="18"/>
      <c r="M1237" s="18"/>
      <c r="N1237" s="18"/>
      <c r="O1237" s="18"/>
      <c r="P1237" s="18"/>
      <c r="Q1237" s="18"/>
      <c r="R1237" s="18"/>
      <c r="S1237" s="18"/>
      <c r="T1237" s="18"/>
      <c r="U1237" s="18"/>
      <c r="V1237" s="18"/>
      <c r="W1237" s="18"/>
      <c r="X1237" s="18"/>
      <c r="Y1237" s="18"/>
      <c r="Z1237" s="18"/>
      <c r="AA1237" s="18"/>
      <c r="AB1237" s="18"/>
      <c r="AC1237" s="18"/>
      <c r="AD1237" s="18"/>
      <c r="AE1237" s="18"/>
      <c r="AF1237" s="18"/>
      <c r="AG1237" s="18"/>
      <c r="AH1237" s="18"/>
      <c r="AI1237" s="18"/>
    </row>
    <row r="1238" spans="9:35" x14ac:dyDescent="0.2">
      <c r="I1238" s="18"/>
      <c r="J1238" s="18"/>
      <c r="K1238" s="18"/>
      <c r="L1238" s="18"/>
      <c r="M1238" s="18"/>
      <c r="N1238" s="18"/>
      <c r="O1238" s="18"/>
      <c r="P1238" s="18"/>
      <c r="Q1238" s="18"/>
      <c r="R1238" s="18"/>
      <c r="S1238" s="18"/>
      <c r="T1238" s="18"/>
      <c r="U1238" s="18"/>
      <c r="V1238" s="18"/>
      <c r="W1238" s="18"/>
      <c r="X1238" s="18"/>
      <c r="Y1238" s="18"/>
      <c r="Z1238" s="18"/>
      <c r="AA1238" s="18"/>
      <c r="AB1238" s="18"/>
      <c r="AC1238" s="18"/>
      <c r="AD1238" s="18"/>
      <c r="AE1238" s="18"/>
      <c r="AF1238" s="18"/>
      <c r="AG1238" s="18"/>
      <c r="AH1238" s="18"/>
      <c r="AI1238" s="18"/>
    </row>
    <row r="1239" spans="9:35" x14ac:dyDescent="0.2">
      <c r="I1239" s="18"/>
      <c r="J1239" s="18"/>
      <c r="K1239" s="18"/>
      <c r="L1239" s="18"/>
      <c r="M1239" s="18"/>
      <c r="N1239" s="18"/>
      <c r="O1239" s="18"/>
      <c r="P1239" s="18"/>
      <c r="Q1239" s="18"/>
      <c r="R1239" s="18"/>
      <c r="S1239" s="18"/>
      <c r="T1239" s="18"/>
      <c r="U1239" s="18"/>
      <c r="V1239" s="18"/>
      <c r="W1239" s="18"/>
      <c r="X1239" s="18"/>
      <c r="Y1239" s="18"/>
      <c r="Z1239" s="18"/>
      <c r="AA1239" s="18"/>
      <c r="AB1239" s="18"/>
      <c r="AC1239" s="18"/>
      <c r="AD1239" s="18"/>
      <c r="AE1239" s="18"/>
      <c r="AF1239" s="18"/>
      <c r="AG1239" s="18"/>
      <c r="AH1239" s="18"/>
      <c r="AI1239" s="18"/>
    </row>
    <row r="1240" spans="9:35" x14ac:dyDescent="0.2">
      <c r="I1240" s="18"/>
      <c r="J1240" s="18"/>
      <c r="K1240" s="18"/>
      <c r="L1240" s="18"/>
      <c r="M1240" s="18"/>
      <c r="N1240" s="18"/>
      <c r="O1240" s="18"/>
      <c r="P1240" s="18"/>
      <c r="Q1240" s="18"/>
      <c r="R1240" s="18"/>
      <c r="S1240" s="18"/>
      <c r="T1240" s="18"/>
      <c r="U1240" s="18"/>
      <c r="V1240" s="18"/>
      <c r="W1240" s="18"/>
      <c r="X1240" s="18"/>
      <c r="Y1240" s="18"/>
      <c r="Z1240" s="18"/>
      <c r="AA1240" s="18"/>
      <c r="AB1240" s="18"/>
      <c r="AC1240" s="18"/>
      <c r="AD1240" s="18"/>
      <c r="AE1240" s="18"/>
      <c r="AF1240" s="18"/>
      <c r="AG1240" s="18"/>
      <c r="AH1240" s="18"/>
      <c r="AI1240" s="18"/>
    </row>
    <row r="1241" spans="9:35" x14ac:dyDescent="0.2">
      <c r="I1241" s="18"/>
      <c r="J1241" s="18"/>
      <c r="K1241" s="18"/>
      <c r="L1241" s="18"/>
      <c r="M1241" s="18"/>
      <c r="N1241" s="18"/>
      <c r="O1241" s="18"/>
      <c r="P1241" s="18"/>
      <c r="Q1241" s="18"/>
      <c r="R1241" s="18"/>
      <c r="S1241" s="18"/>
      <c r="T1241" s="18"/>
      <c r="U1241" s="18"/>
      <c r="V1241" s="18"/>
      <c r="W1241" s="18"/>
      <c r="X1241" s="18"/>
      <c r="Y1241" s="18"/>
      <c r="Z1241" s="18"/>
      <c r="AA1241" s="18"/>
      <c r="AB1241" s="18"/>
      <c r="AC1241" s="18"/>
      <c r="AD1241" s="18"/>
      <c r="AE1241" s="18"/>
      <c r="AF1241" s="18"/>
      <c r="AG1241" s="18"/>
      <c r="AH1241" s="18"/>
      <c r="AI1241" s="18"/>
    </row>
    <row r="1242" spans="9:35" x14ac:dyDescent="0.2">
      <c r="I1242" s="18"/>
      <c r="J1242" s="18"/>
      <c r="K1242" s="18"/>
      <c r="L1242" s="18"/>
      <c r="M1242" s="18"/>
      <c r="N1242" s="18"/>
      <c r="O1242" s="18"/>
      <c r="P1242" s="18"/>
      <c r="Q1242" s="18"/>
      <c r="R1242" s="18"/>
      <c r="S1242" s="18"/>
      <c r="T1242" s="18"/>
      <c r="U1242" s="18"/>
      <c r="V1242" s="18"/>
      <c r="W1242" s="18"/>
      <c r="X1242" s="18"/>
      <c r="Y1242" s="18"/>
      <c r="Z1242" s="18"/>
      <c r="AA1242" s="18"/>
      <c r="AB1242" s="18"/>
      <c r="AC1242" s="18"/>
      <c r="AD1242" s="18"/>
      <c r="AE1242" s="18"/>
      <c r="AF1242" s="18"/>
      <c r="AG1242" s="18"/>
      <c r="AH1242" s="18"/>
      <c r="AI1242" s="18"/>
    </row>
    <row r="1243" spans="9:35" x14ac:dyDescent="0.2">
      <c r="I1243" s="18"/>
      <c r="J1243" s="18"/>
      <c r="K1243" s="18"/>
      <c r="L1243" s="18"/>
      <c r="M1243" s="18"/>
      <c r="N1243" s="18"/>
      <c r="O1243" s="18"/>
      <c r="P1243" s="18"/>
      <c r="Q1243" s="18"/>
      <c r="R1243" s="18"/>
      <c r="S1243" s="18"/>
      <c r="T1243" s="18"/>
      <c r="U1243" s="18"/>
      <c r="V1243" s="18"/>
      <c r="W1243" s="18"/>
      <c r="X1243" s="18"/>
      <c r="Y1243" s="18"/>
      <c r="Z1243" s="18"/>
      <c r="AA1243" s="18"/>
      <c r="AB1243" s="18"/>
      <c r="AC1243" s="18"/>
      <c r="AD1243" s="18"/>
      <c r="AE1243" s="18"/>
      <c r="AF1243" s="18"/>
      <c r="AG1243" s="18"/>
      <c r="AH1243" s="18"/>
      <c r="AI1243" s="18"/>
    </row>
    <row r="1244" spans="9:35" x14ac:dyDescent="0.2">
      <c r="I1244" s="18"/>
      <c r="J1244" s="18"/>
      <c r="K1244" s="18"/>
      <c r="L1244" s="18"/>
      <c r="M1244" s="18"/>
      <c r="N1244" s="18"/>
      <c r="O1244" s="18"/>
      <c r="P1244" s="18"/>
      <c r="Q1244" s="18"/>
      <c r="R1244" s="18"/>
      <c r="S1244" s="18"/>
      <c r="T1244" s="18"/>
      <c r="U1244" s="18"/>
      <c r="V1244" s="18"/>
      <c r="W1244" s="18"/>
      <c r="X1244" s="18"/>
      <c r="Y1244" s="18"/>
      <c r="Z1244" s="18"/>
      <c r="AA1244" s="18"/>
      <c r="AB1244" s="18"/>
      <c r="AC1244" s="18"/>
      <c r="AD1244" s="18"/>
      <c r="AE1244" s="18"/>
      <c r="AF1244" s="18"/>
      <c r="AG1244" s="18"/>
      <c r="AH1244" s="18"/>
      <c r="AI1244" s="18"/>
    </row>
    <row r="1245" spans="9:35" x14ac:dyDescent="0.2">
      <c r="I1245" s="18"/>
      <c r="J1245" s="18"/>
      <c r="K1245" s="18"/>
      <c r="L1245" s="18"/>
      <c r="M1245" s="18"/>
      <c r="N1245" s="18"/>
      <c r="O1245" s="18"/>
      <c r="P1245" s="18"/>
      <c r="Q1245" s="18"/>
      <c r="R1245" s="18"/>
      <c r="S1245" s="18"/>
      <c r="T1245" s="18"/>
      <c r="U1245" s="18"/>
      <c r="V1245" s="18"/>
      <c r="W1245" s="18"/>
      <c r="X1245" s="18"/>
      <c r="Y1245" s="18"/>
      <c r="Z1245" s="18"/>
      <c r="AA1245" s="18"/>
      <c r="AB1245" s="18"/>
      <c r="AC1245" s="18"/>
      <c r="AD1245" s="18"/>
      <c r="AE1245" s="18"/>
      <c r="AF1245" s="18"/>
      <c r="AG1245" s="18"/>
      <c r="AH1245" s="18"/>
      <c r="AI1245" s="18"/>
    </row>
    <row r="1246" spans="9:35" x14ac:dyDescent="0.2">
      <c r="I1246" s="18"/>
      <c r="J1246" s="18"/>
      <c r="K1246" s="18"/>
      <c r="L1246" s="18"/>
      <c r="M1246" s="18"/>
      <c r="N1246" s="18"/>
      <c r="O1246" s="18"/>
      <c r="P1246" s="18"/>
      <c r="Q1246" s="18"/>
      <c r="R1246" s="18"/>
      <c r="S1246" s="18"/>
      <c r="T1246" s="18"/>
      <c r="U1246" s="18"/>
      <c r="V1246" s="18"/>
      <c r="W1246" s="18"/>
      <c r="X1246" s="18"/>
      <c r="Y1246" s="18"/>
      <c r="Z1246" s="18"/>
      <c r="AA1246" s="18"/>
      <c r="AB1246" s="18"/>
      <c r="AC1246" s="18"/>
      <c r="AD1246" s="18"/>
      <c r="AE1246" s="18"/>
      <c r="AF1246" s="18"/>
      <c r="AG1246" s="18"/>
      <c r="AH1246" s="18"/>
      <c r="AI1246" s="18"/>
    </row>
    <row r="1247" spans="9:35" x14ac:dyDescent="0.2">
      <c r="I1247" s="18"/>
      <c r="J1247" s="18"/>
      <c r="K1247" s="18"/>
      <c r="L1247" s="18"/>
      <c r="M1247" s="18"/>
      <c r="N1247" s="18"/>
      <c r="O1247" s="18"/>
      <c r="P1247" s="18"/>
      <c r="Q1247" s="18"/>
      <c r="R1247" s="18"/>
      <c r="S1247" s="18"/>
      <c r="T1247" s="18"/>
      <c r="U1247" s="18"/>
      <c r="V1247" s="18"/>
      <c r="W1247" s="18"/>
      <c r="X1247" s="18"/>
      <c r="Y1247" s="18"/>
      <c r="Z1247" s="18"/>
      <c r="AA1247" s="18"/>
      <c r="AB1247" s="18"/>
      <c r="AC1247" s="18"/>
      <c r="AD1247" s="18"/>
      <c r="AE1247" s="18"/>
      <c r="AF1247" s="18"/>
      <c r="AG1247" s="18"/>
      <c r="AH1247" s="18"/>
      <c r="AI1247" s="18"/>
    </row>
    <row r="1248" spans="9:35" x14ac:dyDescent="0.2">
      <c r="I1248" s="18"/>
      <c r="J1248" s="18"/>
      <c r="K1248" s="18"/>
      <c r="L1248" s="18"/>
      <c r="M1248" s="18"/>
      <c r="N1248" s="18"/>
      <c r="O1248" s="18"/>
      <c r="P1248" s="18"/>
      <c r="Q1248" s="18"/>
      <c r="R1248" s="18"/>
      <c r="S1248" s="18"/>
      <c r="T1248" s="18"/>
      <c r="U1248" s="18"/>
      <c r="V1248" s="18"/>
      <c r="W1248" s="18"/>
      <c r="X1248" s="18"/>
      <c r="Y1248" s="18"/>
      <c r="Z1248" s="18"/>
      <c r="AA1248" s="18"/>
      <c r="AB1248" s="18"/>
      <c r="AC1248" s="18"/>
      <c r="AD1248" s="18"/>
      <c r="AE1248" s="18"/>
      <c r="AF1248" s="18"/>
      <c r="AG1248" s="18"/>
      <c r="AH1248" s="18"/>
      <c r="AI1248" s="18"/>
    </row>
    <row r="1249" spans="9:35" x14ac:dyDescent="0.2">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c r="AE1249" s="18"/>
      <c r="AF1249" s="18"/>
      <c r="AG1249" s="18"/>
      <c r="AH1249" s="18"/>
      <c r="AI1249" s="18"/>
    </row>
    <row r="1250" spans="9:35" x14ac:dyDescent="0.2">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c r="AE1250" s="18"/>
      <c r="AF1250" s="18"/>
      <c r="AG1250" s="18"/>
      <c r="AH1250" s="18"/>
      <c r="AI1250" s="18"/>
    </row>
    <row r="1251" spans="9:35" x14ac:dyDescent="0.2">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c r="AE1251" s="18"/>
      <c r="AF1251" s="18"/>
      <c r="AG1251" s="18"/>
      <c r="AH1251" s="18"/>
      <c r="AI1251" s="18"/>
    </row>
    <row r="1252" spans="9:35" x14ac:dyDescent="0.2">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c r="AE1252" s="18"/>
      <c r="AF1252" s="18"/>
      <c r="AG1252" s="18"/>
      <c r="AH1252" s="18"/>
      <c r="AI1252" s="18"/>
    </row>
    <row r="1253" spans="9:35" x14ac:dyDescent="0.2">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c r="AE1253" s="18"/>
      <c r="AF1253" s="18"/>
      <c r="AG1253" s="18"/>
      <c r="AH1253" s="18"/>
      <c r="AI1253" s="18"/>
    </row>
    <row r="1254" spans="9:35" x14ac:dyDescent="0.2">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c r="AE1254" s="18"/>
      <c r="AF1254" s="18"/>
      <c r="AG1254" s="18"/>
      <c r="AH1254" s="18"/>
      <c r="AI1254" s="18"/>
    </row>
    <row r="1255" spans="9:35" x14ac:dyDescent="0.2">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c r="AE1255" s="18"/>
      <c r="AF1255" s="18"/>
      <c r="AG1255" s="18"/>
      <c r="AH1255" s="18"/>
      <c r="AI1255" s="18"/>
    </row>
    <row r="1256" spans="9:35" x14ac:dyDescent="0.2">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c r="AE1256" s="18"/>
      <c r="AF1256" s="18"/>
      <c r="AG1256" s="18"/>
      <c r="AH1256" s="18"/>
      <c r="AI1256" s="18"/>
    </row>
    <row r="1257" spans="9:35" x14ac:dyDescent="0.2">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c r="AE1257" s="18"/>
      <c r="AF1257" s="18"/>
      <c r="AG1257" s="18"/>
      <c r="AH1257" s="18"/>
      <c r="AI1257" s="18"/>
    </row>
    <row r="1258" spans="9:35" x14ac:dyDescent="0.2">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c r="AE1258" s="18"/>
      <c r="AF1258" s="18"/>
      <c r="AG1258" s="18"/>
      <c r="AH1258" s="18"/>
      <c r="AI1258" s="18"/>
    </row>
    <row r="1259" spans="9:35" x14ac:dyDescent="0.2">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c r="AE1259" s="18"/>
      <c r="AF1259" s="18"/>
      <c r="AG1259" s="18"/>
      <c r="AH1259" s="18"/>
      <c r="AI1259" s="18"/>
    </row>
    <row r="1260" spans="9:35" x14ac:dyDescent="0.2">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c r="AE1260" s="18"/>
      <c r="AF1260" s="18"/>
      <c r="AG1260" s="18"/>
      <c r="AH1260" s="18"/>
      <c r="AI1260" s="18"/>
    </row>
    <row r="1261" spans="9:35" x14ac:dyDescent="0.2">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c r="AE1261" s="18"/>
      <c r="AF1261" s="18"/>
      <c r="AG1261" s="18"/>
      <c r="AH1261" s="18"/>
      <c r="AI1261" s="18"/>
    </row>
    <row r="1262" spans="9:35" x14ac:dyDescent="0.2">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c r="AE1262" s="18"/>
      <c r="AF1262" s="18"/>
      <c r="AG1262" s="18"/>
      <c r="AH1262" s="18"/>
      <c r="AI1262" s="18"/>
    </row>
    <row r="1263" spans="9:35" x14ac:dyDescent="0.2">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c r="AE1263" s="18"/>
      <c r="AF1263" s="18"/>
      <c r="AG1263" s="18"/>
      <c r="AH1263" s="18"/>
      <c r="AI1263" s="18"/>
    </row>
    <row r="1264" spans="9:35" x14ac:dyDescent="0.2">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c r="AE1264" s="18"/>
      <c r="AF1264" s="18"/>
      <c r="AG1264" s="18"/>
      <c r="AH1264" s="18"/>
      <c r="AI1264" s="18"/>
    </row>
    <row r="1265" spans="9:35" x14ac:dyDescent="0.2">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c r="AE1265" s="18"/>
      <c r="AF1265" s="18"/>
      <c r="AG1265" s="18"/>
      <c r="AH1265" s="18"/>
      <c r="AI1265" s="18"/>
    </row>
    <row r="1266" spans="9:35" x14ac:dyDescent="0.2">
      <c r="I1266" s="18"/>
      <c r="J1266" s="18"/>
      <c r="K1266" s="18"/>
      <c r="L1266" s="18"/>
      <c r="M1266" s="18"/>
      <c r="N1266" s="18"/>
      <c r="O1266" s="18"/>
      <c r="P1266" s="18"/>
      <c r="Q1266" s="18"/>
      <c r="R1266" s="18"/>
      <c r="S1266" s="18"/>
      <c r="T1266" s="18"/>
      <c r="U1266" s="18"/>
      <c r="V1266" s="18"/>
      <c r="W1266" s="18"/>
      <c r="X1266" s="18"/>
      <c r="Y1266" s="18"/>
      <c r="Z1266" s="18"/>
      <c r="AA1266" s="18"/>
      <c r="AB1266" s="18"/>
      <c r="AC1266" s="18"/>
      <c r="AD1266" s="18"/>
      <c r="AE1266" s="18"/>
      <c r="AF1266" s="18"/>
      <c r="AG1266" s="18"/>
      <c r="AH1266" s="18"/>
      <c r="AI1266" s="18"/>
    </row>
    <row r="1267" spans="9:35" x14ac:dyDescent="0.2">
      <c r="I1267" s="18"/>
      <c r="J1267" s="18"/>
      <c r="K1267" s="18"/>
      <c r="L1267" s="18"/>
      <c r="M1267" s="18"/>
      <c r="N1267" s="18"/>
      <c r="O1267" s="18"/>
      <c r="P1267" s="18"/>
      <c r="Q1267" s="18"/>
      <c r="R1267" s="18"/>
      <c r="S1267" s="18"/>
      <c r="T1267" s="18"/>
      <c r="U1267" s="18"/>
      <c r="V1267" s="18"/>
      <c r="W1267" s="18"/>
      <c r="X1267" s="18"/>
      <c r="Y1267" s="18"/>
      <c r="Z1267" s="18"/>
      <c r="AA1267" s="18"/>
      <c r="AB1267" s="18"/>
      <c r="AC1267" s="18"/>
      <c r="AD1267" s="18"/>
      <c r="AE1267" s="18"/>
      <c r="AF1267" s="18"/>
      <c r="AG1267" s="18"/>
      <c r="AH1267" s="18"/>
      <c r="AI1267" s="18"/>
    </row>
    <row r="1268" spans="9:35" x14ac:dyDescent="0.2">
      <c r="I1268" s="18"/>
      <c r="J1268" s="18"/>
      <c r="K1268" s="18"/>
      <c r="L1268" s="18"/>
      <c r="M1268" s="18"/>
      <c r="N1268" s="18"/>
      <c r="O1268" s="18"/>
      <c r="P1268" s="18"/>
      <c r="Q1268" s="18"/>
      <c r="R1268" s="18"/>
      <c r="S1268" s="18"/>
      <c r="T1268" s="18"/>
      <c r="U1268" s="18"/>
      <c r="V1268" s="18"/>
      <c r="W1268" s="18"/>
      <c r="X1268" s="18"/>
      <c r="Y1268" s="18"/>
      <c r="Z1268" s="18"/>
      <c r="AA1268" s="18"/>
      <c r="AB1268" s="18"/>
      <c r="AC1268" s="18"/>
      <c r="AD1268" s="18"/>
      <c r="AE1268" s="18"/>
      <c r="AF1268" s="18"/>
      <c r="AG1268" s="18"/>
      <c r="AH1268" s="18"/>
      <c r="AI1268" s="18"/>
    </row>
    <row r="1269" spans="9:35" x14ac:dyDescent="0.2">
      <c r="I1269" s="18"/>
      <c r="J1269" s="18"/>
      <c r="K1269" s="18"/>
      <c r="L1269" s="18"/>
      <c r="M1269" s="18"/>
      <c r="N1269" s="18"/>
      <c r="O1269" s="18"/>
      <c r="P1269" s="18"/>
      <c r="Q1269" s="18"/>
      <c r="R1269" s="18"/>
      <c r="S1269" s="18"/>
      <c r="T1269" s="18"/>
      <c r="U1269" s="18"/>
      <c r="V1269" s="18"/>
      <c r="W1269" s="18"/>
      <c r="X1269" s="18"/>
      <c r="Y1269" s="18"/>
      <c r="Z1269" s="18"/>
      <c r="AA1269" s="18"/>
      <c r="AB1269" s="18"/>
      <c r="AC1269" s="18"/>
      <c r="AD1269" s="18"/>
      <c r="AE1269" s="18"/>
      <c r="AF1269" s="18"/>
      <c r="AG1269" s="18"/>
      <c r="AH1269" s="18"/>
      <c r="AI1269" s="18"/>
    </row>
    <row r="1270" spans="9:35" x14ac:dyDescent="0.2">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c r="AE1270" s="18"/>
      <c r="AF1270" s="18"/>
      <c r="AG1270" s="18"/>
      <c r="AH1270" s="18"/>
      <c r="AI1270" s="18"/>
    </row>
    <row r="1271" spans="9:35" x14ac:dyDescent="0.2">
      <c r="I1271" s="18"/>
      <c r="J1271" s="18"/>
      <c r="K1271" s="18"/>
      <c r="L1271" s="18"/>
      <c r="M1271" s="18"/>
      <c r="N1271" s="18"/>
      <c r="O1271" s="18"/>
      <c r="P1271" s="18"/>
      <c r="Q1271" s="18"/>
      <c r="R1271" s="18"/>
      <c r="S1271" s="18"/>
      <c r="T1271" s="18"/>
      <c r="U1271" s="18"/>
      <c r="V1271" s="18"/>
      <c r="W1271" s="18"/>
      <c r="X1271" s="18"/>
      <c r="Y1271" s="18"/>
      <c r="Z1271" s="18"/>
      <c r="AA1271" s="18"/>
      <c r="AB1271" s="18"/>
      <c r="AC1271" s="18"/>
      <c r="AD1271" s="18"/>
      <c r="AE1271" s="18"/>
      <c r="AF1271" s="18"/>
      <c r="AG1271" s="18"/>
      <c r="AH1271" s="18"/>
      <c r="AI1271" s="18"/>
    </row>
    <row r="1272" spans="9:35" x14ac:dyDescent="0.2">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c r="AE1272" s="18"/>
      <c r="AF1272" s="18"/>
      <c r="AG1272" s="18"/>
      <c r="AH1272" s="18"/>
      <c r="AI1272" s="18"/>
    </row>
    <row r="1273" spans="9:35" x14ac:dyDescent="0.2">
      <c r="I1273" s="18"/>
      <c r="J1273" s="18"/>
      <c r="K1273" s="18"/>
      <c r="L1273" s="18"/>
      <c r="M1273" s="18"/>
      <c r="N1273" s="18"/>
      <c r="O1273" s="18"/>
      <c r="P1273" s="18"/>
      <c r="Q1273" s="18"/>
      <c r="R1273" s="18"/>
      <c r="S1273" s="18"/>
      <c r="T1273" s="18"/>
      <c r="U1273" s="18"/>
      <c r="V1273" s="18"/>
      <c r="W1273" s="18"/>
      <c r="X1273" s="18"/>
      <c r="Y1273" s="18"/>
      <c r="Z1273" s="18"/>
      <c r="AA1273" s="18"/>
      <c r="AB1273" s="18"/>
      <c r="AC1273" s="18"/>
      <c r="AD1273" s="18"/>
      <c r="AE1273" s="18"/>
      <c r="AF1273" s="18"/>
      <c r="AG1273" s="18"/>
      <c r="AH1273" s="18"/>
      <c r="AI1273" s="18"/>
    </row>
    <row r="1274" spans="9:35" x14ac:dyDescent="0.2">
      <c r="I1274" s="18"/>
      <c r="J1274" s="18"/>
      <c r="K1274" s="18"/>
      <c r="L1274" s="18"/>
      <c r="M1274" s="18"/>
      <c r="N1274" s="18"/>
      <c r="O1274" s="18"/>
      <c r="P1274" s="18"/>
      <c r="Q1274" s="18"/>
      <c r="R1274" s="18"/>
      <c r="S1274" s="18"/>
      <c r="T1274" s="18"/>
      <c r="U1274" s="18"/>
      <c r="V1274" s="18"/>
      <c r="W1274" s="18"/>
      <c r="X1274" s="18"/>
      <c r="Y1274" s="18"/>
      <c r="Z1274" s="18"/>
      <c r="AA1274" s="18"/>
      <c r="AB1274" s="18"/>
      <c r="AC1274" s="18"/>
      <c r="AD1274" s="18"/>
      <c r="AE1274" s="18"/>
      <c r="AF1274" s="18"/>
      <c r="AG1274" s="18"/>
      <c r="AH1274" s="18"/>
      <c r="AI1274" s="18"/>
    </row>
    <row r="1275" spans="9:35" x14ac:dyDescent="0.2">
      <c r="I1275" s="18"/>
      <c r="J1275" s="18"/>
      <c r="K1275" s="18"/>
      <c r="L1275" s="18"/>
      <c r="M1275" s="18"/>
      <c r="N1275" s="18"/>
      <c r="O1275" s="18"/>
      <c r="P1275" s="18"/>
      <c r="Q1275" s="18"/>
      <c r="R1275" s="18"/>
      <c r="S1275" s="18"/>
      <c r="T1275" s="18"/>
      <c r="U1275" s="18"/>
      <c r="V1275" s="18"/>
      <c r="W1275" s="18"/>
      <c r="X1275" s="18"/>
      <c r="Y1275" s="18"/>
      <c r="Z1275" s="18"/>
      <c r="AA1275" s="18"/>
      <c r="AB1275" s="18"/>
      <c r="AC1275" s="18"/>
      <c r="AD1275" s="18"/>
      <c r="AE1275" s="18"/>
      <c r="AF1275" s="18"/>
      <c r="AG1275" s="18"/>
      <c r="AH1275" s="18"/>
      <c r="AI1275" s="18"/>
    </row>
    <row r="1276" spans="9:35" x14ac:dyDescent="0.2">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c r="AE1276" s="18"/>
      <c r="AF1276" s="18"/>
      <c r="AG1276" s="18"/>
      <c r="AH1276" s="18"/>
      <c r="AI1276" s="18"/>
    </row>
    <row r="1277" spans="9:35" x14ac:dyDescent="0.2">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c r="AE1277" s="18"/>
      <c r="AF1277" s="18"/>
      <c r="AG1277" s="18"/>
      <c r="AH1277" s="18"/>
      <c r="AI1277" s="18"/>
    </row>
    <row r="1278" spans="9:35" x14ac:dyDescent="0.2">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D1278" s="18"/>
      <c r="AE1278" s="18"/>
      <c r="AF1278" s="18"/>
      <c r="AG1278" s="18"/>
      <c r="AH1278" s="18"/>
      <c r="AI1278" s="18"/>
    </row>
    <row r="1279" spans="9:35" x14ac:dyDescent="0.2">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D1279" s="18"/>
      <c r="AE1279" s="18"/>
      <c r="AF1279" s="18"/>
      <c r="AG1279" s="18"/>
      <c r="AH1279" s="18"/>
      <c r="AI1279" s="18"/>
    </row>
    <row r="1280" spans="9:35" x14ac:dyDescent="0.2">
      <c r="I1280" s="18"/>
      <c r="J1280" s="18"/>
      <c r="K1280" s="18"/>
      <c r="L1280" s="18"/>
      <c r="M1280" s="18"/>
      <c r="N1280" s="18"/>
      <c r="O1280" s="18"/>
      <c r="P1280" s="18"/>
      <c r="Q1280" s="18"/>
      <c r="R1280" s="18"/>
      <c r="S1280" s="18"/>
      <c r="T1280" s="18"/>
      <c r="U1280" s="18"/>
      <c r="V1280" s="18"/>
      <c r="W1280" s="18"/>
      <c r="X1280" s="18"/>
      <c r="Y1280" s="18"/>
      <c r="Z1280" s="18"/>
      <c r="AA1280" s="18"/>
      <c r="AB1280" s="18"/>
      <c r="AC1280" s="18"/>
      <c r="AD1280" s="18"/>
      <c r="AE1280" s="18"/>
      <c r="AF1280" s="18"/>
      <c r="AG1280" s="18"/>
      <c r="AH1280" s="18"/>
      <c r="AI1280" s="18"/>
    </row>
    <row r="1281" spans="9:35" x14ac:dyDescent="0.2">
      <c r="I1281" s="18"/>
      <c r="J1281" s="18"/>
      <c r="K1281" s="18"/>
      <c r="L1281" s="18"/>
      <c r="M1281" s="18"/>
      <c r="N1281" s="18"/>
      <c r="O1281" s="18"/>
      <c r="P1281" s="18"/>
      <c r="Q1281" s="18"/>
      <c r="R1281" s="18"/>
      <c r="S1281" s="18"/>
      <c r="T1281" s="18"/>
      <c r="U1281" s="18"/>
      <c r="V1281" s="18"/>
      <c r="W1281" s="18"/>
      <c r="X1281" s="18"/>
      <c r="Y1281" s="18"/>
      <c r="Z1281" s="18"/>
      <c r="AA1281" s="18"/>
      <c r="AB1281" s="18"/>
      <c r="AC1281" s="18"/>
      <c r="AD1281" s="18"/>
      <c r="AE1281" s="18"/>
      <c r="AF1281" s="18"/>
      <c r="AG1281" s="18"/>
      <c r="AH1281" s="18"/>
      <c r="AI1281" s="18"/>
    </row>
    <row r="1282" spans="9:35" x14ac:dyDescent="0.2">
      <c r="I1282" s="18"/>
      <c r="J1282" s="18"/>
      <c r="K1282" s="18"/>
      <c r="L1282" s="18"/>
      <c r="M1282" s="18"/>
      <c r="N1282" s="18"/>
      <c r="O1282" s="18"/>
      <c r="P1282" s="18"/>
      <c r="Q1282" s="18"/>
      <c r="R1282" s="18"/>
      <c r="S1282" s="18"/>
      <c r="T1282" s="18"/>
      <c r="U1282" s="18"/>
      <c r="V1282" s="18"/>
      <c r="W1282" s="18"/>
      <c r="X1282" s="18"/>
      <c r="Y1282" s="18"/>
      <c r="Z1282" s="18"/>
      <c r="AA1282" s="18"/>
      <c r="AB1282" s="18"/>
      <c r="AC1282" s="18"/>
      <c r="AD1282" s="18"/>
      <c r="AE1282" s="18"/>
      <c r="AF1282" s="18"/>
      <c r="AG1282" s="18"/>
      <c r="AH1282" s="18"/>
      <c r="AI1282" s="18"/>
    </row>
    <row r="1283" spans="9:35" x14ac:dyDescent="0.2">
      <c r="I1283" s="18"/>
      <c r="J1283" s="18"/>
      <c r="K1283" s="18"/>
      <c r="L1283" s="18"/>
      <c r="M1283" s="18"/>
      <c r="N1283" s="18"/>
      <c r="O1283" s="18"/>
      <c r="P1283" s="18"/>
      <c r="Q1283" s="18"/>
      <c r="R1283" s="18"/>
      <c r="S1283" s="18"/>
      <c r="T1283" s="18"/>
      <c r="U1283" s="18"/>
      <c r="V1283" s="18"/>
      <c r="W1283" s="18"/>
      <c r="X1283" s="18"/>
      <c r="Y1283" s="18"/>
      <c r="Z1283" s="18"/>
      <c r="AA1283" s="18"/>
      <c r="AB1283" s="18"/>
      <c r="AC1283" s="18"/>
      <c r="AD1283" s="18"/>
      <c r="AE1283" s="18"/>
      <c r="AF1283" s="18"/>
      <c r="AG1283" s="18"/>
      <c r="AH1283" s="18"/>
      <c r="AI1283" s="18"/>
    </row>
    <row r="1284" spans="9:35" x14ac:dyDescent="0.2">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c r="AE1284" s="18"/>
      <c r="AF1284" s="18"/>
      <c r="AG1284" s="18"/>
      <c r="AH1284" s="18"/>
      <c r="AI1284" s="18"/>
    </row>
    <row r="1285" spans="9:35" x14ac:dyDescent="0.2">
      <c r="I1285" s="18"/>
      <c r="J1285" s="18"/>
      <c r="K1285" s="18"/>
      <c r="L1285" s="18"/>
      <c r="M1285" s="18"/>
      <c r="N1285" s="18"/>
      <c r="O1285" s="18"/>
      <c r="P1285" s="18"/>
      <c r="Q1285" s="18"/>
      <c r="R1285" s="18"/>
      <c r="S1285" s="18"/>
      <c r="T1285" s="18"/>
      <c r="U1285" s="18"/>
      <c r="V1285" s="18"/>
      <c r="W1285" s="18"/>
      <c r="X1285" s="18"/>
      <c r="Y1285" s="18"/>
      <c r="Z1285" s="18"/>
      <c r="AA1285" s="18"/>
      <c r="AB1285" s="18"/>
      <c r="AC1285" s="18"/>
      <c r="AD1285" s="18"/>
      <c r="AE1285" s="18"/>
      <c r="AF1285" s="18"/>
      <c r="AG1285" s="18"/>
      <c r="AH1285" s="18"/>
      <c r="AI1285" s="18"/>
    </row>
    <row r="1286" spans="9:35" x14ac:dyDescent="0.2">
      <c r="I1286" s="18"/>
      <c r="J1286" s="18"/>
      <c r="K1286" s="18"/>
      <c r="L1286" s="18"/>
      <c r="M1286" s="18"/>
      <c r="N1286" s="18"/>
      <c r="O1286" s="18"/>
      <c r="P1286" s="18"/>
      <c r="Q1286" s="18"/>
      <c r="R1286" s="18"/>
      <c r="S1286" s="18"/>
      <c r="T1286" s="18"/>
      <c r="U1286" s="18"/>
      <c r="V1286" s="18"/>
      <c r="W1286" s="18"/>
      <c r="X1286" s="18"/>
      <c r="Y1286" s="18"/>
      <c r="Z1286" s="18"/>
      <c r="AA1286" s="18"/>
      <c r="AB1286" s="18"/>
      <c r="AC1286" s="18"/>
      <c r="AD1286" s="18"/>
      <c r="AE1286" s="18"/>
      <c r="AF1286" s="18"/>
      <c r="AG1286" s="18"/>
      <c r="AH1286" s="18"/>
      <c r="AI1286" s="18"/>
    </row>
    <row r="1287" spans="9:35" x14ac:dyDescent="0.2">
      <c r="I1287" s="18"/>
      <c r="J1287" s="18"/>
      <c r="K1287" s="18"/>
      <c r="L1287" s="18"/>
      <c r="M1287" s="18"/>
      <c r="N1287" s="18"/>
      <c r="O1287" s="18"/>
      <c r="P1287" s="18"/>
      <c r="Q1287" s="18"/>
      <c r="R1287" s="18"/>
      <c r="S1287" s="18"/>
      <c r="T1287" s="18"/>
      <c r="U1287" s="18"/>
      <c r="V1287" s="18"/>
      <c r="W1287" s="18"/>
      <c r="X1287" s="18"/>
      <c r="Y1287" s="18"/>
      <c r="Z1287" s="18"/>
      <c r="AA1287" s="18"/>
      <c r="AB1287" s="18"/>
      <c r="AC1287" s="18"/>
      <c r="AD1287" s="18"/>
      <c r="AE1287" s="18"/>
      <c r="AF1287" s="18"/>
      <c r="AG1287" s="18"/>
      <c r="AH1287" s="18"/>
      <c r="AI1287" s="18"/>
    </row>
    <row r="1288" spans="9:35" x14ac:dyDescent="0.2">
      <c r="I1288" s="18"/>
      <c r="J1288" s="18"/>
      <c r="K1288" s="18"/>
      <c r="L1288" s="18"/>
      <c r="M1288" s="18"/>
      <c r="N1288" s="18"/>
      <c r="O1288" s="18"/>
      <c r="P1288" s="18"/>
      <c r="Q1288" s="18"/>
      <c r="R1288" s="18"/>
      <c r="S1288" s="18"/>
      <c r="T1288" s="18"/>
      <c r="U1288" s="18"/>
      <c r="V1288" s="18"/>
      <c r="W1288" s="18"/>
      <c r="X1288" s="18"/>
      <c r="Y1288" s="18"/>
      <c r="Z1288" s="18"/>
      <c r="AA1288" s="18"/>
      <c r="AB1288" s="18"/>
      <c r="AC1288" s="18"/>
      <c r="AD1288" s="18"/>
      <c r="AE1288" s="18"/>
      <c r="AF1288" s="18"/>
      <c r="AG1288" s="18"/>
      <c r="AH1288" s="18"/>
      <c r="AI1288" s="18"/>
    </row>
    <row r="1289" spans="9:35" x14ac:dyDescent="0.2">
      <c r="I1289" s="18"/>
      <c r="J1289" s="18"/>
      <c r="K1289" s="18"/>
      <c r="L1289" s="18"/>
      <c r="M1289" s="18"/>
      <c r="N1289" s="18"/>
      <c r="O1289" s="18"/>
      <c r="P1289" s="18"/>
      <c r="Q1289" s="18"/>
      <c r="R1289" s="18"/>
      <c r="S1289" s="18"/>
      <c r="T1289" s="18"/>
      <c r="U1289" s="18"/>
      <c r="V1289" s="18"/>
      <c r="W1289" s="18"/>
      <c r="X1289" s="18"/>
      <c r="Y1289" s="18"/>
      <c r="Z1289" s="18"/>
      <c r="AA1289" s="18"/>
      <c r="AB1289" s="18"/>
      <c r="AC1289" s="18"/>
      <c r="AD1289" s="18"/>
      <c r="AE1289" s="18"/>
      <c r="AF1289" s="18"/>
      <c r="AG1289" s="18"/>
      <c r="AH1289" s="18"/>
      <c r="AI1289" s="18"/>
    </row>
    <row r="1290" spans="9:35" x14ac:dyDescent="0.2">
      <c r="I1290" s="18"/>
      <c r="J1290" s="18"/>
      <c r="K1290" s="18"/>
      <c r="L1290" s="18"/>
      <c r="M1290" s="18"/>
      <c r="N1290" s="18"/>
      <c r="O1290" s="18"/>
      <c r="P1290" s="18"/>
      <c r="Q1290" s="18"/>
      <c r="R1290" s="18"/>
      <c r="S1290" s="18"/>
      <c r="T1290" s="18"/>
      <c r="U1290" s="18"/>
      <c r="V1290" s="18"/>
      <c r="W1290" s="18"/>
      <c r="X1290" s="18"/>
      <c r="Y1290" s="18"/>
      <c r="Z1290" s="18"/>
      <c r="AA1290" s="18"/>
      <c r="AB1290" s="18"/>
      <c r="AC1290" s="18"/>
      <c r="AD1290" s="18"/>
      <c r="AE1290" s="18"/>
      <c r="AF1290" s="18"/>
      <c r="AG1290" s="18"/>
      <c r="AH1290" s="18"/>
      <c r="AI1290" s="18"/>
    </row>
    <row r="1291" spans="9:35" x14ac:dyDescent="0.2">
      <c r="I1291" s="18"/>
      <c r="J1291" s="18"/>
      <c r="K1291" s="18"/>
      <c r="L1291" s="18"/>
      <c r="M1291" s="18"/>
      <c r="N1291" s="18"/>
      <c r="O1291" s="18"/>
      <c r="P1291" s="18"/>
      <c r="Q1291" s="18"/>
      <c r="R1291" s="18"/>
      <c r="S1291" s="18"/>
      <c r="T1291" s="18"/>
      <c r="U1291" s="18"/>
      <c r="V1291" s="18"/>
      <c r="W1291" s="18"/>
      <c r="X1291" s="18"/>
      <c r="Y1291" s="18"/>
      <c r="Z1291" s="18"/>
      <c r="AA1291" s="18"/>
      <c r="AB1291" s="18"/>
      <c r="AC1291" s="18"/>
      <c r="AD1291" s="18"/>
      <c r="AE1291" s="18"/>
      <c r="AF1291" s="18"/>
      <c r="AG1291" s="18"/>
      <c r="AH1291" s="18"/>
      <c r="AI1291" s="18"/>
    </row>
    <row r="1292" spans="9:35" x14ac:dyDescent="0.2">
      <c r="I1292" s="18"/>
      <c r="J1292" s="18"/>
      <c r="K1292" s="18"/>
      <c r="L1292" s="18"/>
      <c r="M1292" s="18"/>
      <c r="N1292" s="18"/>
      <c r="O1292" s="18"/>
      <c r="P1292" s="18"/>
      <c r="Q1292" s="18"/>
      <c r="R1292" s="18"/>
      <c r="S1292" s="18"/>
      <c r="T1292" s="18"/>
      <c r="U1292" s="18"/>
      <c r="V1292" s="18"/>
      <c r="W1292" s="18"/>
      <c r="X1292" s="18"/>
      <c r="Y1292" s="18"/>
      <c r="Z1292" s="18"/>
      <c r="AA1292" s="18"/>
      <c r="AB1292" s="18"/>
      <c r="AC1292" s="18"/>
      <c r="AD1292" s="18"/>
      <c r="AE1292" s="18"/>
      <c r="AF1292" s="18"/>
      <c r="AG1292" s="18"/>
      <c r="AH1292" s="18"/>
      <c r="AI1292" s="18"/>
    </row>
    <row r="1293" spans="9:35" x14ac:dyDescent="0.2">
      <c r="I1293" s="18"/>
      <c r="J1293" s="18"/>
      <c r="K1293" s="18"/>
      <c r="L1293" s="18"/>
      <c r="M1293" s="18"/>
      <c r="N1293" s="18"/>
      <c r="O1293" s="18"/>
      <c r="P1293" s="18"/>
      <c r="Q1293" s="18"/>
      <c r="R1293" s="18"/>
      <c r="S1293" s="18"/>
      <c r="T1293" s="18"/>
      <c r="U1293" s="18"/>
      <c r="V1293" s="18"/>
      <c r="W1293" s="18"/>
      <c r="X1293" s="18"/>
      <c r="Y1293" s="18"/>
      <c r="Z1293" s="18"/>
      <c r="AA1293" s="18"/>
      <c r="AB1293" s="18"/>
      <c r="AC1293" s="18"/>
      <c r="AD1293" s="18"/>
      <c r="AE1293" s="18"/>
      <c r="AF1293" s="18"/>
      <c r="AG1293" s="18"/>
      <c r="AH1293" s="18"/>
      <c r="AI1293" s="18"/>
    </row>
    <row r="1294" spans="9:35" x14ac:dyDescent="0.2">
      <c r="I1294" s="18"/>
      <c r="J1294" s="18"/>
      <c r="K1294" s="18"/>
      <c r="L1294" s="18"/>
      <c r="M1294" s="18"/>
      <c r="N1294" s="18"/>
      <c r="O1294" s="18"/>
      <c r="P1294" s="18"/>
      <c r="Q1294" s="18"/>
      <c r="R1294" s="18"/>
      <c r="S1294" s="18"/>
      <c r="T1294" s="18"/>
      <c r="U1294" s="18"/>
      <c r="V1294" s="18"/>
      <c r="W1294" s="18"/>
      <c r="X1294" s="18"/>
      <c r="Y1294" s="18"/>
      <c r="Z1294" s="18"/>
      <c r="AA1294" s="18"/>
      <c r="AB1294" s="18"/>
      <c r="AC1294" s="18"/>
      <c r="AD1294" s="18"/>
      <c r="AE1294" s="18"/>
      <c r="AF1294" s="18"/>
      <c r="AG1294" s="18"/>
      <c r="AH1294" s="18"/>
      <c r="AI1294" s="18"/>
    </row>
    <row r="1295" spans="9:35" x14ac:dyDescent="0.2">
      <c r="I1295" s="18"/>
      <c r="J1295" s="18"/>
      <c r="K1295" s="18"/>
      <c r="L1295" s="18"/>
      <c r="M1295" s="18"/>
      <c r="N1295" s="18"/>
      <c r="O1295" s="18"/>
      <c r="P1295" s="18"/>
      <c r="Q1295" s="18"/>
      <c r="R1295" s="18"/>
      <c r="S1295" s="18"/>
      <c r="T1295" s="18"/>
      <c r="U1295" s="18"/>
      <c r="V1295" s="18"/>
      <c r="W1295" s="18"/>
      <c r="X1295" s="18"/>
      <c r="Y1295" s="18"/>
      <c r="Z1295" s="18"/>
      <c r="AA1295" s="18"/>
      <c r="AB1295" s="18"/>
      <c r="AC1295" s="18"/>
      <c r="AD1295" s="18"/>
      <c r="AE1295" s="18"/>
      <c r="AF1295" s="18"/>
      <c r="AG1295" s="18"/>
      <c r="AH1295" s="18"/>
      <c r="AI1295" s="18"/>
    </row>
    <row r="1296" spans="9:35" x14ac:dyDescent="0.2">
      <c r="I1296" s="18"/>
      <c r="J1296" s="18"/>
      <c r="K1296" s="18"/>
      <c r="L1296" s="18"/>
      <c r="M1296" s="18"/>
      <c r="N1296" s="18"/>
      <c r="O1296" s="18"/>
      <c r="P1296" s="18"/>
      <c r="Q1296" s="18"/>
      <c r="R1296" s="18"/>
      <c r="S1296" s="18"/>
      <c r="T1296" s="18"/>
      <c r="U1296" s="18"/>
      <c r="V1296" s="18"/>
      <c r="W1296" s="18"/>
      <c r="X1296" s="18"/>
      <c r="Y1296" s="18"/>
      <c r="Z1296" s="18"/>
      <c r="AA1296" s="18"/>
      <c r="AB1296" s="18"/>
      <c r="AC1296" s="18"/>
      <c r="AD1296" s="18"/>
      <c r="AE1296" s="18"/>
      <c r="AF1296" s="18"/>
      <c r="AG1296" s="18"/>
      <c r="AH1296" s="18"/>
      <c r="AI1296" s="18"/>
    </row>
    <row r="1297" spans="9:35" x14ac:dyDescent="0.2">
      <c r="I1297" s="18"/>
      <c r="J1297" s="18"/>
      <c r="K1297" s="18"/>
      <c r="L1297" s="18"/>
      <c r="M1297" s="18"/>
      <c r="N1297" s="18"/>
      <c r="O1297" s="18"/>
      <c r="P1297" s="18"/>
      <c r="Q1297" s="18"/>
      <c r="R1297" s="18"/>
      <c r="S1297" s="18"/>
      <c r="T1297" s="18"/>
      <c r="U1297" s="18"/>
      <c r="V1297" s="18"/>
      <c r="W1297" s="18"/>
      <c r="X1297" s="18"/>
      <c r="Y1297" s="18"/>
      <c r="Z1297" s="18"/>
      <c r="AA1297" s="18"/>
      <c r="AB1297" s="18"/>
      <c r="AC1297" s="18"/>
      <c r="AD1297" s="18"/>
      <c r="AE1297" s="18"/>
      <c r="AF1297" s="18"/>
      <c r="AG1297" s="18"/>
      <c r="AH1297" s="18"/>
      <c r="AI1297" s="18"/>
    </row>
    <row r="1298" spans="9:35" x14ac:dyDescent="0.2">
      <c r="I1298" s="18"/>
      <c r="J1298" s="18"/>
      <c r="K1298" s="18"/>
      <c r="L1298" s="18"/>
      <c r="M1298" s="18"/>
      <c r="N1298" s="18"/>
      <c r="O1298" s="18"/>
      <c r="P1298" s="18"/>
      <c r="Q1298" s="18"/>
      <c r="R1298" s="18"/>
      <c r="S1298" s="18"/>
      <c r="T1298" s="18"/>
      <c r="U1298" s="18"/>
      <c r="V1298" s="18"/>
      <c r="W1298" s="18"/>
      <c r="X1298" s="18"/>
      <c r="Y1298" s="18"/>
      <c r="Z1298" s="18"/>
      <c r="AA1298" s="18"/>
      <c r="AB1298" s="18"/>
      <c r="AC1298" s="18"/>
      <c r="AD1298" s="18"/>
      <c r="AE1298" s="18"/>
      <c r="AF1298" s="18"/>
      <c r="AG1298" s="18"/>
      <c r="AH1298" s="18"/>
      <c r="AI1298" s="18"/>
    </row>
    <row r="1299" spans="9:35" x14ac:dyDescent="0.2">
      <c r="I1299" s="18"/>
      <c r="J1299" s="18"/>
      <c r="K1299" s="18"/>
      <c r="L1299" s="18"/>
      <c r="M1299" s="18"/>
      <c r="N1299" s="18"/>
      <c r="O1299" s="18"/>
      <c r="P1299" s="18"/>
      <c r="Q1299" s="18"/>
      <c r="R1299" s="18"/>
      <c r="S1299" s="18"/>
      <c r="T1299" s="18"/>
      <c r="U1299" s="18"/>
      <c r="V1299" s="18"/>
      <c r="W1299" s="18"/>
      <c r="X1299" s="18"/>
      <c r="Y1299" s="18"/>
      <c r="Z1299" s="18"/>
      <c r="AA1299" s="18"/>
      <c r="AB1299" s="18"/>
      <c r="AC1299" s="18"/>
      <c r="AD1299" s="18"/>
      <c r="AE1299" s="18"/>
      <c r="AF1299" s="18"/>
      <c r="AG1299" s="18"/>
      <c r="AH1299" s="18"/>
      <c r="AI1299" s="18"/>
    </row>
    <row r="1300" spans="9:35" x14ac:dyDescent="0.2">
      <c r="I1300" s="18"/>
      <c r="J1300" s="18"/>
      <c r="K1300" s="18"/>
      <c r="L1300" s="18"/>
      <c r="M1300" s="18"/>
      <c r="N1300" s="18"/>
      <c r="O1300" s="18"/>
      <c r="P1300" s="18"/>
      <c r="Q1300" s="18"/>
      <c r="R1300" s="18"/>
      <c r="S1300" s="18"/>
      <c r="T1300" s="18"/>
      <c r="U1300" s="18"/>
      <c r="V1300" s="18"/>
      <c r="W1300" s="18"/>
      <c r="X1300" s="18"/>
      <c r="Y1300" s="18"/>
      <c r="Z1300" s="18"/>
      <c r="AA1300" s="18"/>
      <c r="AB1300" s="18"/>
      <c r="AC1300" s="18"/>
      <c r="AD1300" s="18"/>
      <c r="AE1300" s="18"/>
      <c r="AF1300" s="18"/>
      <c r="AG1300" s="18"/>
      <c r="AH1300" s="18"/>
      <c r="AI1300" s="18"/>
    </row>
    <row r="1301" spans="9:35" x14ac:dyDescent="0.2">
      <c r="I1301" s="18"/>
      <c r="J1301" s="18"/>
      <c r="K1301" s="18"/>
      <c r="L1301" s="18"/>
      <c r="M1301" s="18"/>
      <c r="N1301" s="18"/>
      <c r="O1301" s="18"/>
      <c r="P1301" s="18"/>
      <c r="Q1301" s="18"/>
      <c r="R1301" s="18"/>
      <c r="S1301" s="18"/>
      <c r="T1301" s="18"/>
      <c r="U1301" s="18"/>
      <c r="V1301" s="18"/>
      <c r="W1301" s="18"/>
      <c r="X1301" s="18"/>
      <c r="Y1301" s="18"/>
      <c r="Z1301" s="18"/>
      <c r="AA1301" s="18"/>
      <c r="AB1301" s="18"/>
      <c r="AC1301" s="18"/>
      <c r="AD1301" s="18"/>
      <c r="AE1301" s="18"/>
      <c r="AF1301" s="18"/>
      <c r="AG1301" s="18"/>
      <c r="AH1301" s="18"/>
      <c r="AI1301" s="18"/>
    </row>
    <row r="1302" spans="9:35" x14ac:dyDescent="0.2">
      <c r="I1302" s="18"/>
      <c r="J1302" s="18"/>
      <c r="K1302" s="18"/>
      <c r="L1302" s="18"/>
      <c r="M1302" s="18"/>
      <c r="N1302" s="18"/>
      <c r="O1302" s="18"/>
      <c r="P1302" s="18"/>
      <c r="Q1302" s="18"/>
      <c r="R1302" s="18"/>
      <c r="S1302" s="18"/>
      <c r="T1302" s="18"/>
      <c r="U1302" s="18"/>
      <c r="V1302" s="18"/>
      <c r="W1302" s="18"/>
      <c r="X1302" s="18"/>
      <c r="Y1302" s="18"/>
      <c r="Z1302" s="18"/>
      <c r="AA1302" s="18"/>
      <c r="AB1302" s="18"/>
      <c r="AC1302" s="18"/>
      <c r="AD1302" s="18"/>
      <c r="AE1302" s="18"/>
      <c r="AF1302" s="18"/>
      <c r="AG1302" s="18"/>
      <c r="AH1302" s="18"/>
      <c r="AI1302" s="18"/>
    </row>
    <row r="1303" spans="9:35" x14ac:dyDescent="0.2">
      <c r="I1303" s="18"/>
      <c r="J1303" s="18"/>
      <c r="K1303" s="18"/>
      <c r="L1303" s="18"/>
      <c r="M1303" s="18"/>
      <c r="N1303" s="18"/>
      <c r="O1303" s="18"/>
      <c r="P1303" s="18"/>
      <c r="Q1303" s="18"/>
      <c r="R1303" s="18"/>
      <c r="S1303" s="18"/>
      <c r="T1303" s="18"/>
      <c r="U1303" s="18"/>
      <c r="V1303" s="18"/>
      <c r="W1303" s="18"/>
      <c r="X1303" s="18"/>
      <c r="Y1303" s="18"/>
      <c r="Z1303" s="18"/>
      <c r="AA1303" s="18"/>
      <c r="AB1303" s="18"/>
      <c r="AC1303" s="18"/>
      <c r="AD1303" s="18"/>
      <c r="AE1303" s="18"/>
      <c r="AF1303" s="18"/>
      <c r="AG1303" s="18"/>
      <c r="AH1303" s="18"/>
      <c r="AI1303" s="18"/>
    </row>
    <row r="1304" spans="9:35" x14ac:dyDescent="0.2">
      <c r="I1304" s="18"/>
      <c r="J1304" s="18"/>
      <c r="K1304" s="18"/>
      <c r="L1304" s="18"/>
      <c r="M1304" s="18"/>
      <c r="N1304" s="18"/>
      <c r="O1304" s="18"/>
      <c r="P1304" s="18"/>
      <c r="Q1304" s="18"/>
      <c r="R1304" s="18"/>
      <c r="S1304" s="18"/>
      <c r="T1304" s="18"/>
      <c r="U1304" s="18"/>
      <c r="V1304" s="18"/>
      <c r="W1304" s="18"/>
      <c r="X1304" s="18"/>
      <c r="Y1304" s="18"/>
      <c r="Z1304" s="18"/>
      <c r="AA1304" s="18"/>
      <c r="AB1304" s="18"/>
      <c r="AC1304" s="18"/>
      <c r="AD1304" s="18"/>
      <c r="AE1304" s="18"/>
      <c r="AF1304" s="18"/>
      <c r="AG1304" s="18"/>
      <c r="AH1304" s="18"/>
      <c r="AI1304" s="18"/>
    </row>
    <row r="1305" spans="9:35" x14ac:dyDescent="0.2">
      <c r="I1305" s="18"/>
      <c r="J1305" s="18"/>
      <c r="K1305" s="18"/>
      <c r="L1305" s="18"/>
      <c r="M1305" s="18"/>
      <c r="N1305" s="18"/>
      <c r="O1305" s="18"/>
      <c r="P1305" s="18"/>
      <c r="Q1305" s="18"/>
      <c r="R1305" s="18"/>
      <c r="S1305" s="18"/>
      <c r="T1305" s="18"/>
      <c r="U1305" s="18"/>
      <c r="V1305" s="18"/>
      <c r="W1305" s="18"/>
      <c r="X1305" s="18"/>
      <c r="Y1305" s="18"/>
      <c r="Z1305" s="18"/>
      <c r="AA1305" s="18"/>
      <c r="AB1305" s="18"/>
      <c r="AC1305" s="18"/>
      <c r="AD1305" s="18"/>
      <c r="AE1305" s="18"/>
      <c r="AF1305" s="18"/>
      <c r="AG1305" s="18"/>
      <c r="AH1305" s="18"/>
      <c r="AI1305" s="18"/>
    </row>
    <row r="1306" spans="9:35" x14ac:dyDescent="0.2">
      <c r="I1306" s="18"/>
      <c r="J1306" s="18"/>
      <c r="K1306" s="18"/>
      <c r="L1306" s="18"/>
      <c r="M1306" s="18"/>
      <c r="N1306" s="18"/>
      <c r="O1306" s="18"/>
      <c r="P1306" s="18"/>
      <c r="Q1306" s="18"/>
      <c r="R1306" s="18"/>
      <c r="S1306" s="18"/>
      <c r="T1306" s="18"/>
      <c r="U1306" s="18"/>
      <c r="V1306" s="18"/>
      <c r="W1306" s="18"/>
      <c r="X1306" s="18"/>
      <c r="Y1306" s="18"/>
      <c r="Z1306" s="18"/>
      <c r="AA1306" s="18"/>
      <c r="AB1306" s="18"/>
      <c r="AC1306" s="18"/>
      <c r="AD1306" s="18"/>
      <c r="AE1306" s="18"/>
      <c r="AF1306" s="18"/>
      <c r="AG1306" s="18"/>
      <c r="AH1306" s="18"/>
      <c r="AI1306" s="18"/>
    </row>
    <row r="1307" spans="9:35" x14ac:dyDescent="0.2">
      <c r="I1307" s="18"/>
      <c r="J1307" s="18"/>
      <c r="K1307" s="18"/>
      <c r="L1307" s="18"/>
      <c r="M1307" s="18"/>
      <c r="N1307" s="18"/>
      <c r="O1307" s="18"/>
      <c r="P1307" s="18"/>
      <c r="Q1307" s="18"/>
      <c r="R1307" s="18"/>
      <c r="S1307" s="18"/>
      <c r="T1307" s="18"/>
      <c r="U1307" s="18"/>
      <c r="V1307" s="18"/>
      <c r="W1307" s="18"/>
      <c r="X1307" s="18"/>
      <c r="Y1307" s="18"/>
      <c r="Z1307" s="18"/>
      <c r="AA1307" s="18"/>
      <c r="AB1307" s="18"/>
      <c r="AC1307" s="18"/>
      <c r="AD1307" s="18"/>
      <c r="AE1307" s="18"/>
      <c r="AF1307" s="18"/>
      <c r="AG1307" s="18"/>
      <c r="AH1307" s="18"/>
      <c r="AI1307" s="18"/>
    </row>
    <row r="1308" spans="9:35" x14ac:dyDescent="0.2">
      <c r="I1308" s="18"/>
      <c r="J1308" s="18"/>
      <c r="K1308" s="18"/>
      <c r="L1308" s="18"/>
      <c r="M1308" s="18"/>
      <c r="N1308" s="18"/>
      <c r="O1308" s="18"/>
      <c r="P1308" s="18"/>
      <c r="Q1308" s="18"/>
      <c r="R1308" s="18"/>
      <c r="S1308" s="18"/>
      <c r="T1308" s="18"/>
      <c r="U1308" s="18"/>
      <c r="V1308" s="18"/>
      <c r="W1308" s="18"/>
      <c r="X1308" s="18"/>
      <c r="Y1308" s="18"/>
      <c r="Z1308" s="18"/>
      <c r="AA1308" s="18"/>
      <c r="AB1308" s="18"/>
      <c r="AC1308" s="18"/>
      <c r="AD1308" s="18"/>
      <c r="AE1308" s="18"/>
      <c r="AF1308" s="18"/>
      <c r="AG1308" s="18"/>
      <c r="AH1308" s="18"/>
      <c r="AI1308" s="18"/>
    </row>
    <row r="1309" spans="9:35" x14ac:dyDescent="0.2">
      <c r="I1309" s="18"/>
      <c r="J1309" s="18"/>
      <c r="K1309" s="18"/>
      <c r="L1309" s="18"/>
      <c r="M1309" s="18"/>
      <c r="N1309" s="18"/>
      <c r="O1309" s="18"/>
      <c r="P1309" s="18"/>
      <c r="Q1309" s="18"/>
      <c r="R1309" s="18"/>
      <c r="S1309" s="18"/>
      <c r="T1309" s="18"/>
      <c r="U1309" s="18"/>
      <c r="V1309" s="18"/>
      <c r="W1309" s="18"/>
      <c r="X1309" s="18"/>
      <c r="Y1309" s="18"/>
      <c r="Z1309" s="18"/>
      <c r="AA1309" s="18"/>
      <c r="AB1309" s="18"/>
      <c r="AC1309" s="18"/>
      <c r="AD1309" s="18"/>
      <c r="AE1309" s="18"/>
      <c r="AF1309" s="18"/>
      <c r="AG1309" s="18"/>
      <c r="AH1309" s="18"/>
      <c r="AI1309" s="18"/>
    </row>
    <row r="1310" spans="9:35" x14ac:dyDescent="0.2">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c r="AE1310" s="18"/>
      <c r="AF1310" s="18"/>
      <c r="AG1310" s="18"/>
      <c r="AH1310" s="18"/>
      <c r="AI1310" s="18"/>
    </row>
    <row r="1311" spans="9:35" x14ac:dyDescent="0.2">
      <c r="I1311" s="18"/>
      <c r="J1311" s="18"/>
      <c r="K1311" s="18"/>
      <c r="L1311" s="18"/>
      <c r="M1311" s="18"/>
      <c r="N1311" s="18"/>
      <c r="O1311" s="18"/>
      <c r="P1311" s="18"/>
      <c r="Q1311" s="18"/>
      <c r="R1311" s="18"/>
      <c r="S1311" s="18"/>
      <c r="T1311" s="18"/>
      <c r="U1311" s="18"/>
      <c r="V1311" s="18"/>
      <c r="W1311" s="18"/>
      <c r="X1311" s="18"/>
      <c r="Y1311" s="18"/>
      <c r="Z1311" s="18"/>
      <c r="AA1311" s="18"/>
      <c r="AB1311" s="18"/>
      <c r="AC1311" s="18"/>
      <c r="AD1311" s="18"/>
      <c r="AE1311" s="18"/>
      <c r="AF1311" s="18"/>
      <c r="AG1311" s="18"/>
      <c r="AH1311" s="18"/>
      <c r="AI1311" s="18"/>
    </row>
    <row r="1312" spans="9:35" x14ac:dyDescent="0.2">
      <c r="I1312" s="18"/>
      <c r="J1312" s="18"/>
      <c r="K1312" s="18"/>
      <c r="L1312" s="18"/>
      <c r="M1312" s="18"/>
      <c r="N1312" s="18"/>
      <c r="O1312" s="18"/>
      <c r="P1312" s="18"/>
      <c r="Q1312" s="18"/>
      <c r="R1312" s="18"/>
      <c r="S1312" s="18"/>
      <c r="T1312" s="18"/>
      <c r="U1312" s="18"/>
      <c r="V1312" s="18"/>
      <c r="W1312" s="18"/>
      <c r="X1312" s="18"/>
      <c r="Y1312" s="18"/>
      <c r="Z1312" s="18"/>
      <c r="AA1312" s="18"/>
      <c r="AB1312" s="18"/>
      <c r="AC1312" s="18"/>
      <c r="AD1312" s="18"/>
      <c r="AE1312" s="18"/>
      <c r="AF1312" s="18"/>
      <c r="AG1312" s="18"/>
      <c r="AH1312" s="18"/>
      <c r="AI1312" s="18"/>
    </row>
    <row r="1313" spans="9:35" x14ac:dyDescent="0.2">
      <c r="I1313" s="18"/>
      <c r="J1313" s="18"/>
      <c r="K1313" s="18"/>
      <c r="L1313" s="18"/>
      <c r="M1313" s="18"/>
      <c r="N1313" s="18"/>
      <c r="O1313" s="18"/>
      <c r="P1313" s="18"/>
      <c r="Q1313" s="18"/>
      <c r="R1313" s="18"/>
      <c r="S1313" s="18"/>
      <c r="T1313" s="18"/>
      <c r="U1313" s="18"/>
      <c r="V1313" s="18"/>
      <c r="W1313" s="18"/>
      <c r="X1313" s="18"/>
      <c r="Y1313" s="18"/>
      <c r="Z1313" s="18"/>
      <c r="AA1313" s="18"/>
      <c r="AB1313" s="18"/>
      <c r="AC1313" s="18"/>
      <c r="AD1313" s="18"/>
      <c r="AE1313" s="18"/>
      <c r="AF1313" s="18"/>
      <c r="AG1313" s="18"/>
      <c r="AH1313" s="18"/>
      <c r="AI1313" s="18"/>
    </row>
    <row r="1314" spans="9:35" x14ac:dyDescent="0.2">
      <c r="I1314" s="18"/>
      <c r="J1314" s="18"/>
      <c r="K1314" s="18"/>
      <c r="L1314" s="18"/>
      <c r="M1314" s="18"/>
      <c r="N1314" s="18"/>
      <c r="O1314" s="18"/>
      <c r="P1314" s="18"/>
      <c r="Q1314" s="18"/>
      <c r="R1314" s="18"/>
      <c r="S1314" s="18"/>
      <c r="T1314" s="18"/>
      <c r="U1314" s="18"/>
      <c r="V1314" s="18"/>
      <c r="W1314" s="18"/>
      <c r="X1314" s="18"/>
      <c r="Y1314" s="18"/>
      <c r="Z1314" s="18"/>
      <c r="AA1314" s="18"/>
      <c r="AB1314" s="18"/>
      <c r="AC1314" s="18"/>
      <c r="AD1314" s="18"/>
      <c r="AE1314" s="18"/>
      <c r="AF1314" s="18"/>
      <c r="AG1314" s="18"/>
      <c r="AH1314" s="18"/>
      <c r="AI1314" s="18"/>
    </row>
    <row r="1315" spans="9:35" x14ac:dyDescent="0.2">
      <c r="I1315" s="18"/>
      <c r="J1315" s="18"/>
      <c r="K1315" s="18"/>
      <c r="L1315" s="18"/>
      <c r="M1315" s="18"/>
      <c r="N1315" s="18"/>
      <c r="O1315" s="18"/>
      <c r="P1315" s="18"/>
      <c r="Q1315" s="18"/>
      <c r="R1315" s="18"/>
      <c r="S1315" s="18"/>
      <c r="T1315" s="18"/>
      <c r="U1315" s="18"/>
      <c r="V1315" s="18"/>
      <c r="W1315" s="18"/>
      <c r="X1315" s="18"/>
      <c r="Y1315" s="18"/>
      <c r="Z1315" s="18"/>
      <c r="AA1315" s="18"/>
      <c r="AB1315" s="18"/>
      <c r="AC1315" s="18"/>
      <c r="AD1315" s="18"/>
      <c r="AE1315" s="18"/>
      <c r="AF1315" s="18"/>
      <c r="AG1315" s="18"/>
      <c r="AH1315" s="18"/>
      <c r="AI1315" s="18"/>
    </row>
    <row r="1316" spans="9:35" x14ac:dyDescent="0.2">
      <c r="I1316" s="18"/>
      <c r="J1316" s="18"/>
      <c r="K1316" s="18"/>
      <c r="L1316" s="18"/>
      <c r="M1316" s="18"/>
      <c r="N1316" s="18"/>
      <c r="O1316" s="18"/>
      <c r="P1316" s="18"/>
      <c r="Q1316" s="18"/>
      <c r="R1316" s="18"/>
      <c r="S1316" s="18"/>
      <c r="T1316" s="18"/>
      <c r="U1316" s="18"/>
      <c r="V1316" s="18"/>
      <c r="W1316" s="18"/>
      <c r="X1316" s="18"/>
      <c r="Y1316" s="18"/>
      <c r="Z1316" s="18"/>
      <c r="AA1316" s="18"/>
      <c r="AB1316" s="18"/>
      <c r="AC1316" s="18"/>
      <c r="AD1316" s="18"/>
      <c r="AE1316" s="18"/>
      <c r="AF1316" s="18"/>
      <c r="AG1316" s="18"/>
      <c r="AH1316" s="18"/>
      <c r="AI1316" s="18"/>
    </row>
    <row r="1317" spans="9:35" x14ac:dyDescent="0.2">
      <c r="I1317" s="18"/>
      <c r="J1317" s="18"/>
      <c r="K1317" s="18"/>
      <c r="L1317" s="18"/>
      <c r="M1317" s="18"/>
      <c r="N1317" s="18"/>
      <c r="O1317" s="18"/>
      <c r="P1317" s="18"/>
      <c r="Q1317" s="18"/>
      <c r="R1317" s="18"/>
      <c r="S1317" s="18"/>
      <c r="T1317" s="18"/>
      <c r="U1317" s="18"/>
      <c r="V1317" s="18"/>
      <c r="W1317" s="18"/>
      <c r="X1317" s="18"/>
      <c r="Y1317" s="18"/>
      <c r="Z1317" s="18"/>
      <c r="AA1317" s="18"/>
      <c r="AB1317" s="18"/>
      <c r="AC1317" s="18"/>
      <c r="AD1317" s="18"/>
      <c r="AE1317" s="18"/>
      <c r="AF1317" s="18"/>
      <c r="AG1317" s="18"/>
      <c r="AH1317" s="18"/>
      <c r="AI1317" s="18"/>
    </row>
    <row r="1318" spans="9:35" x14ac:dyDescent="0.2">
      <c r="I1318" s="18"/>
      <c r="J1318" s="18"/>
      <c r="K1318" s="18"/>
      <c r="L1318" s="18"/>
      <c r="M1318" s="18"/>
      <c r="N1318" s="18"/>
      <c r="O1318" s="18"/>
      <c r="P1318" s="18"/>
      <c r="Q1318" s="18"/>
      <c r="R1318" s="18"/>
      <c r="S1318" s="18"/>
      <c r="T1318" s="18"/>
      <c r="U1318" s="18"/>
      <c r="V1318" s="18"/>
      <c r="W1318" s="18"/>
      <c r="X1318" s="18"/>
      <c r="Y1318" s="18"/>
      <c r="Z1318" s="18"/>
      <c r="AA1318" s="18"/>
      <c r="AB1318" s="18"/>
      <c r="AC1318" s="18"/>
      <c r="AD1318" s="18"/>
      <c r="AE1318" s="18"/>
      <c r="AF1318" s="18"/>
      <c r="AG1318" s="18"/>
      <c r="AH1318" s="18"/>
      <c r="AI1318" s="18"/>
    </row>
    <row r="1319" spans="9:35" x14ac:dyDescent="0.2">
      <c r="I1319" s="18"/>
      <c r="J1319" s="18"/>
      <c r="K1319" s="18"/>
      <c r="L1319" s="18"/>
      <c r="M1319" s="18"/>
      <c r="N1319" s="18"/>
      <c r="O1319" s="18"/>
      <c r="P1319" s="18"/>
      <c r="Q1319" s="18"/>
      <c r="R1319" s="18"/>
      <c r="S1319" s="18"/>
      <c r="T1319" s="18"/>
      <c r="U1319" s="18"/>
      <c r="V1319" s="18"/>
      <c r="W1319" s="18"/>
      <c r="X1319" s="18"/>
      <c r="Y1319" s="18"/>
      <c r="Z1319" s="18"/>
      <c r="AA1319" s="18"/>
      <c r="AB1319" s="18"/>
      <c r="AC1319" s="18"/>
      <c r="AD1319" s="18"/>
      <c r="AE1319" s="18"/>
      <c r="AF1319" s="18"/>
      <c r="AG1319" s="18"/>
      <c r="AH1319" s="18"/>
      <c r="AI1319" s="18"/>
    </row>
    <row r="1320" spans="9:35" x14ac:dyDescent="0.2">
      <c r="I1320" s="18"/>
      <c r="J1320" s="18"/>
      <c r="K1320" s="18"/>
      <c r="L1320" s="18"/>
      <c r="M1320" s="18"/>
      <c r="N1320" s="18"/>
      <c r="O1320" s="18"/>
      <c r="P1320" s="18"/>
      <c r="Q1320" s="18"/>
      <c r="R1320" s="18"/>
      <c r="S1320" s="18"/>
      <c r="T1320" s="18"/>
      <c r="U1320" s="18"/>
      <c r="V1320" s="18"/>
      <c r="W1320" s="18"/>
      <c r="X1320" s="18"/>
      <c r="Y1320" s="18"/>
      <c r="Z1320" s="18"/>
      <c r="AA1320" s="18"/>
      <c r="AB1320" s="18"/>
      <c r="AC1320" s="18"/>
      <c r="AD1320" s="18"/>
      <c r="AE1320" s="18"/>
      <c r="AF1320" s="18"/>
      <c r="AG1320" s="18"/>
      <c r="AH1320" s="18"/>
      <c r="AI1320" s="18"/>
    </row>
    <row r="1321" spans="9:35" x14ac:dyDescent="0.2">
      <c r="I1321" s="18"/>
      <c r="J1321" s="18"/>
      <c r="K1321" s="18"/>
      <c r="L1321" s="18"/>
      <c r="M1321" s="18"/>
      <c r="N1321" s="18"/>
      <c r="O1321" s="18"/>
      <c r="P1321" s="18"/>
      <c r="Q1321" s="18"/>
      <c r="R1321" s="18"/>
      <c r="S1321" s="18"/>
      <c r="T1321" s="18"/>
      <c r="U1321" s="18"/>
      <c r="V1321" s="18"/>
      <c r="W1321" s="18"/>
      <c r="X1321" s="18"/>
      <c r="Y1321" s="18"/>
      <c r="Z1321" s="18"/>
      <c r="AA1321" s="18"/>
      <c r="AB1321" s="18"/>
      <c r="AC1321" s="18"/>
      <c r="AD1321" s="18"/>
      <c r="AE1321" s="18"/>
      <c r="AF1321" s="18"/>
      <c r="AG1321" s="18"/>
      <c r="AH1321" s="18"/>
      <c r="AI1321" s="18"/>
    </row>
    <row r="1322" spans="9:35" x14ac:dyDescent="0.2">
      <c r="I1322" s="18"/>
      <c r="J1322" s="18"/>
      <c r="K1322" s="18"/>
      <c r="L1322" s="18"/>
      <c r="M1322" s="18"/>
      <c r="N1322" s="18"/>
      <c r="O1322" s="18"/>
      <c r="P1322" s="18"/>
      <c r="Q1322" s="18"/>
      <c r="R1322" s="18"/>
      <c r="S1322" s="18"/>
      <c r="T1322" s="18"/>
      <c r="U1322" s="18"/>
      <c r="V1322" s="18"/>
      <c r="W1322" s="18"/>
      <c r="X1322" s="18"/>
      <c r="Y1322" s="18"/>
      <c r="Z1322" s="18"/>
      <c r="AA1322" s="18"/>
      <c r="AB1322" s="18"/>
      <c r="AC1322" s="18"/>
      <c r="AD1322" s="18"/>
      <c r="AE1322" s="18"/>
      <c r="AF1322" s="18"/>
      <c r="AG1322" s="18"/>
      <c r="AH1322" s="18"/>
      <c r="AI1322" s="18"/>
    </row>
    <row r="1323" spans="9:35" x14ac:dyDescent="0.2">
      <c r="I1323" s="18"/>
      <c r="J1323" s="18"/>
      <c r="K1323" s="18"/>
      <c r="L1323" s="18"/>
      <c r="M1323" s="18"/>
      <c r="N1323" s="18"/>
      <c r="O1323" s="18"/>
      <c r="P1323" s="18"/>
      <c r="Q1323" s="18"/>
      <c r="R1323" s="18"/>
      <c r="S1323" s="18"/>
      <c r="T1323" s="18"/>
      <c r="U1323" s="18"/>
      <c r="V1323" s="18"/>
      <c r="W1323" s="18"/>
      <c r="X1323" s="18"/>
      <c r="Y1323" s="18"/>
      <c r="Z1323" s="18"/>
      <c r="AA1323" s="18"/>
      <c r="AB1323" s="18"/>
      <c r="AC1323" s="18"/>
      <c r="AD1323" s="18"/>
      <c r="AE1323" s="18"/>
      <c r="AF1323" s="18"/>
      <c r="AG1323" s="18"/>
      <c r="AH1323" s="18"/>
      <c r="AI1323" s="18"/>
    </row>
    <row r="1324" spans="9:35" x14ac:dyDescent="0.2">
      <c r="I1324" s="18"/>
      <c r="J1324" s="18"/>
      <c r="K1324" s="18"/>
      <c r="L1324" s="18"/>
      <c r="M1324" s="18"/>
      <c r="N1324" s="18"/>
      <c r="O1324" s="18"/>
      <c r="P1324" s="18"/>
      <c r="Q1324" s="18"/>
      <c r="R1324" s="18"/>
      <c r="S1324" s="18"/>
      <c r="T1324" s="18"/>
      <c r="U1324" s="18"/>
      <c r="V1324" s="18"/>
      <c r="W1324" s="18"/>
      <c r="X1324" s="18"/>
      <c r="Y1324" s="18"/>
      <c r="Z1324" s="18"/>
      <c r="AA1324" s="18"/>
      <c r="AB1324" s="18"/>
      <c r="AC1324" s="18"/>
      <c r="AD1324" s="18"/>
      <c r="AE1324" s="18"/>
      <c r="AF1324" s="18"/>
      <c r="AG1324" s="18"/>
      <c r="AH1324" s="18"/>
      <c r="AI1324" s="18"/>
    </row>
    <row r="1325" spans="9:35" x14ac:dyDescent="0.2">
      <c r="I1325" s="18"/>
      <c r="J1325" s="18"/>
      <c r="K1325" s="18"/>
      <c r="L1325" s="18"/>
      <c r="M1325" s="18"/>
      <c r="N1325" s="18"/>
      <c r="O1325" s="18"/>
      <c r="P1325" s="18"/>
      <c r="Q1325" s="18"/>
      <c r="R1325" s="18"/>
      <c r="S1325" s="18"/>
      <c r="T1325" s="18"/>
      <c r="U1325" s="18"/>
      <c r="V1325" s="18"/>
      <c r="W1325" s="18"/>
      <c r="X1325" s="18"/>
      <c r="Y1325" s="18"/>
      <c r="Z1325" s="18"/>
      <c r="AA1325" s="18"/>
      <c r="AB1325" s="18"/>
      <c r="AC1325" s="18"/>
      <c r="AD1325" s="18"/>
      <c r="AE1325" s="18"/>
      <c r="AF1325" s="18"/>
      <c r="AG1325" s="18"/>
      <c r="AH1325" s="18"/>
      <c r="AI1325" s="18"/>
    </row>
    <row r="1326" spans="9:35" x14ac:dyDescent="0.2">
      <c r="I1326" s="18"/>
      <c r="J1326" s="18"/>
      <c r="K1326" s="18"/>
      <c r="L1326" s="18"/>
      <c r="M1326" s="18"/>
      <c r="N1326" s="18"/>
      <c r="O1326" s="18"/>
      <c r="P1326" s="18"/>
      <c r="Q1326" s="18"/>
      <c r="R1326" s="18"/>
      <c r="S1326" s="18"/>
      <c r="T1326" s="18"/>
      <c r="U1326" s="18"/>
      <c r="V1326" s="18"/>
      <c r="W1326" s="18"/>
      <c r="X1326" s="18"/>
      <c r="Y1326" s="18"/>
      <c r="Z1326" s="18"/>
      <c r="AA1326" s="18"/>
      <c r="AB1326" s="18"/>
      <c r="AC1326" s="18"/>
      <c r="AD1326" s="18"/>
      <c r="AE1326" s="18"/>
      <c r="AF1326" s="18"/>
      <c r="AG1326" s="18"/>
      <c r="AH1326" s="18"/>
      <c r="AI1326" s="18"/>
    </row>
    <row r="1327" spans="9:35" x14ac:dyDescent="0.2">
      <c r="I1327" s="18"/>
      <c r="J1327" s="18"/>
      <c r="K1327" s="18"/>
      <c r="L1327" s="18"/>
      <c r="M1327" s="18"/>
      <c r="N1327" s="18"/>
      <c r="O1327" s="18"/>
      <c r="P1327" s="18"/>
      <c r="Q1327" s="18"/>
      <c r="R1327" s="18"/>
      <c r="S1327" s="18"/>
      <c r="T1327" s="18"/>
      <c r="U1327" s="18"/>
      <c r="V1327" s="18"/>
      <c r="W1327" s="18"/>
      <c r="X1327" s="18"/>
      <c r="Y1327" s="18"/>
      <c r="Z1327" s="18"/>
      <c r="AA1327" s="18"/>
      <c r="AB1327" s="18"/>
      <c r="AC1327" s="18"/>
      <c r="AD1327" s="18"/>
      <c r="AE1327" s="18"/>
      <c r="AF1327" s="18"/>
      <c r="AG1327" s="18"/>
      <c r="AH1327" s="18"/>
      <c r="AI1327" s="18"/>
    </row>
    <row r="1328" spans="9:35" x14ac:dyDescent="0.2">
      <c r="I1328" s="18"/>
      <c r="J1328" s="18"/>
      <c r="K1328" s="18"/>
      <c r="L1328" s="18"/>
      <c r="M1328" s="18"/>
      <c r="N1328" s="18"/>
      <c r="O1328" s="18"/>
      <c r="P1328" s="18"/>
      <c r="Q1328" s="18"/>
      <c r="R1328" s="18"/>
      <c r="S1328" s="18"/>
      <c r="T1328" s="18"/>
      <c r="U1328" s="18"/>
      <c r="V1328" s="18"/>
      <c r="W1328" s="18"/>
      <c r="X1328" s="18"/>
      <c r="Y1328" s="18"/>
      <c r="Z1328" s="18"/>
      <c r="AA1328" s="18"/>
      <c r="AB1328" s="18"/>
      <c r="AC1328" s="18"/>
      <c r="AD1328" s="18"/>
      <c r="AE1328" s="18"/>
      <c r="AF1328" s="18"/>
      <c r="AG1328" s="18"/>
      <c r="AH1328" s="18"/>
      <c r="AI1328" s="18"/>
    </row>
    <row r="1329" spans="9:35" x14ac:dyDescent="0.2">
      <c r="I1329" s="18"/>
      <c r="J1329" s="18"/>
      <c r="K1329" s="18"/>
      <c r="L1329" s="18"/>
      <c r="M1329" s="18"/>
      <c r="N1329" s="18"/>
      <c r="O1329" s="18"/>
      <c r="P1329" s="18"/>
      <c r="Q1329" s="18"/>
      <c r="R1329" s="18"/>
      <c r="S1329" s="18"/>
      <c r="T1329" s="18"/>
      <c r="U1329" s="18"/>
      <c r="V1329" s="18"/>
      <c r="W1329" s="18"/>
      <c r="X1329" s="18"/>
      <c r="Y1329" s="18"/>
      <c r="Z1329" s="18"/>
      <c r="AA1329" s="18"/>
      <c r="AB1329" s="18"/>
      <c r="AC1329" s="18"/>
      <c r="AD1329" s="18"/>
      <c r="AE1329" s="18"/>
      <c r="AF1329" s="18"/>
      <c r="AG1329" s="18"/>
      <c r="AH1329" s="18"/>
      <c r="AI1329" s="18"/>
    </row>
    <row r="1330" spans="9:35" x14ac:dyDescent="0.2">
      <c r="I1330" s="18"/>
      <c r="J1330" s="18"/>
      <c r="K1330" s="18"/>
      <c r="L1330" s="18"/>
      <c r="M1330" s="18"/>
      <c r="N1330" s="18"/>
      <c r="O1330" s="18"/>
      <c r="P1330" s="18"/>
      <c r="Q1330" s="18"/>
      <c r="R1330" s="18"/>
      <c r="S1330" s="18"/>
      <c r="T1330" s="18"/>
      <c r="U1330" s="18"/>
      <c r="V1330" s="18"/>
      <c r="W1330" s="18"/>
      <c r="X1330" s="18"/>
      <c r="Y1330" s="18"/>
      <c r="Z1330" s="18"/>
      <c r="AA1330" s="18"/>
      <c r="AB1330" s="18"/>
      <c r="AC1330" s="18"/>
      <c r="AD1330" s="18"/>
      <c r="AE1330" s="18"/>
      <c r="AF1330" s="18"/>
      <c r="AG1330" s="18"/>
      <c r="AH1330" s="18"/>
      <c r="AI1330" s="18"/>
    </row>
    <row r="1331" spans="9:35" x14ac:dyDescent="0.2">
      <c r="I1331" s="18"/>
      <c r="J1331" s="18"/>
      <c r="K1331" s="18"/>
      <c r="L1331" s="18"/>
      <c r="M1331" s="18"/>
      <c r="N1331" s="18"/>
      <c r="O1331" s="18"/>
      <c r="P1331" s="18"/>
      <c r="Q1331" s="18"/>
      <c r="R1331" s="18"/>
      <c r="S1331" s="18"/>
      <c r="T1331" s="18"/>
      <c r="U1331" s="18"/>
      <c r="V1331" s="18"/>
      <c r="W1331" s="18"/>
      <c r="X1331" s="18"/>
      <c r="Y1331" s="18"/>
      <c r="Z1331" s="18"/>
      <c r="AA1331" s="18"/>
      <c r="AB1331" s="18"/>
      <c r="AC1331" s="18"/>
      <c r="AD1331" s="18"/>
      <c r="AE1331" s="18"/>
      <c r="AF1331" s="18"/>
      <c r="AG1331" s="18"/>
      <c r="AH1331" s="18"/>
      <c r="AI1331" s="18"/>
    </row>
    <row r="1332" spans="9:35" x14ac:dyDescent="0.2">
      <c r="I1332" s="18"/>
      <c r="J1332" s="18"/>
      <c r="K1332" s="18"/>
      <c r="L1332" s="18"/>
      <c r="M1332" s="18"/>
      <c r="N1332" s="18"/>
      <c r="O1332" s="18"/>
      <c r="P1332" s="18"/>
      <c r="Q1332" s="18"/>
      <c r="R1332" s="18"/>
      <c r="S1332" s="18"/>
      <c r="T1332" s="18"/>
      <c r="U1332" s="18"/>
      <c r="V1332" s="18"/>
      <c r="W1332" s="18"/>
      <c r="X1332" s="18"/>
      <c r="Y1332" s="18"/>
      <c r="Z1332" s="18"/>
      <c r="AA1332" s="18"/>
      <c r="AB1332" s="18"/>
      <c r="AC1332" s="18"/>
      <c r="AD1332" s="18"/>
      <c r="AE1332" s="18"/>
      <c r="AF1332" s="18"/>
      <c r="AG1332" s="18"/>
      <c r="AH1332" s="18"/>
      <c r="AI1332" s="18"/>
    </row>
    <row r="1333" spans="9:35" x14ac:dyDescent="0.2">
      <c r="I1333" s="18"/>
      <c r="J1333" s="18"/>
      <c r="K1333" s="18"/>
      <c r="L1333" s="18"/>
      <c r="M1333" s="18"/>
      <c r="N1333" s="18"/>
      <c r="O1333" s="18"/>
      <c r="P1333" s="18"/>
      <c r="Q1333" s="18"/>
      <c r="R1333" s="18"/>
      <c r="S1333" s="18"/>
      <c r="T1333" s="18"/>
      <c r="U1333" s="18"/>
      <c r="V1333" s="18"/>
      <c r="W1333" s="18"/>
      <c r="X1333" s="18"/>
      <c r="Y1333" s="18"/>
      <c r="Z1333" s="18"/>
      <c r="AA1333" s="18"/>
      <c r="AB1333" s="18"/>
      <c r="AC1333" s="18"/>
      <c r="AD1333" s="18"/>
      <c r="AE1333" s="18"/>
      <c r="AF1333" s="18"/>
      <c r="AG1333" s="18"/>
      <c r="AH1333" s="18"/>
      <c r="AI1333" s="18"/>
    </row>
    <row r="1334" spans="9:35" x14ac:dyDescent="0.2">
      <c r="I1334" s="18"/>
      <c r="J1334" s="18"/>
      <c r="K1334" s="18"/>
      <c r="L1334" s="18"/>
      <c r="M1334" s="18"/>
      <c r="N1334" s="18"/>
      <c r="O1334" s="18"/>
      <c r="P1334" s="18"/>
      <c r="Q1334" s="18"/>
      <c r="R1334" s="18"/>
      <c r="S1334" s="18"/>
      <c r="T1334" s="18"/>
      <c r="U1334" s="18"/>
      <c r="V1334" s="18"/>
      <c r="W1334" s="18"/>
      <c r="X1334" s="18"/>
      <c r="Y1334" s="18"/>
      <c r="Z1334" s="18"/>
      <c r="AA1334" s="18"/>
      <c r="AB1334" s="18"/>
      <c r="AC1334" s="18"/>
      <c r="AD1334" s="18"/>
      <c r="AE1334" s="18"/>
      <c r="AF1334" s="18"/>
      <c r="AG1334" s="18"/>
      <c r="AH1334" s="18"/>
      <c r="AI1334" s="18"/>
    </row>
    <row r="1335" spans="9:35" x14ac:dyDescent="0.2">
      <c r="I1335" s="18"/>
      <c r="J1335" s="18"/>
      <c r="K1335" s="18"/>
      <c r="L1335" s="18"/>
      <c r="M1335" s="18"/>
      <c r="N1335" s="18"/>
      <c r="O1335" s="18"/>
      <c r="P1335" s="18"/>
      <c r="Q1335" s="18"/>
      <c r="R1335" s="18"/>
      <c r="S1335" s="18"/>
      <c r="T1335" s="18"/>
      <c r="U1335" s="18"/>
      <c r="V1335" s="18"/>
      <c r="W1335" s="18"/>
      <c r="X1335" s="18"/>
      <c r="Y1335" s="18"/>
      <c r="Z1335" s="18"/>
      <c r="AA1335" s="18"/>
      <c r="AB1335" s="18"/>
      <c r="AC1335" s="18"/>
      <c r="AD1335" s="18"/>
      <c r="AE1335" s="18"/>
      <c r="AF1335" s="18"/>
      <c r="AG1335" s="18"/>
      <c r="AH1335" s="18"/>
      <c r="AI1335" s="18"/>
    </row>
    <row r="1336" spans="9:35" x14ac:dyDescent="0.2">
      <c r="I1336" s="18"/>
      <c r="J1336" s="18"/>
      <c r="K1336" s="18"/>
      <c r="L1336" s="18"/>
      <c r="M1336" s="18"/>
      <c r="N1336" s="18"/>
      <c r="O1336" s="18"/>
      <c r="P1336" s="18"/>
      <c r="Q1336" s="18"/>
      <c r="R1336" s="18"/>
      <c r="S1336" s="18"/>
      <c r="T1336" s="18"/>
      <c r="U1336" s="18"/>
      <c r="V1336" s="18"/>
      <c r="W1336" s="18"/>
      <c r="X1336" s="18"/>
      <c r="Y1336" s="18"/>
      <c r="Z1336" s="18"/>
      <c r="AA1336" s="18"/>
      <c r="AB1336" s="18"/>
      <c r="AC1336" s="18"/>
      <c r="AD1336" s="18"/>
      <c r="AE1336" s="18"/>
      <c r="AF1336" s="18"/>
      <c r="AG1336" s="18"/>
      <c r="AH1336" s="18"/>
      <c r="AI1336" s="18"/>
    </row>
    <row r="1337" spans="9:35" x14ac:dyDescent="0.2">
      <c r="I1337" s="18"/>
      <c r="J1337" s="18"/>
      <c r="K1337" s="18"/>
      <c r="L1337" s="18"/>
      <c r="M1337" s="18"/>
      <c r="N1337" s="18"/>
      <c r="O1337" s="18"/>
      <c r="P1337" s="18"/>
      <c r="Q1337" s="18"/>
      <c r="R1337" s="18"/>
      <c r="S1337" s="18"/>
      <c r="T1337" s="18"/>
      <c r="U1337" s="18"/>
      <c r="V1337" s="18"/>
      <c r="W1337" s="18"/>
      <c r="X1337" s="18"/>
      <c r="Y1337" s="18"/>
      <c r="Z1337" s="18"/>
      <c r="AA1337" s="18"/>
      <c r="AB1337" s="18"/>
      <c r="AC1337" s="18"/>
      <c r="AD1337" s="18"/>
      <c r="AE1337" s="18"/>
      <c r="AF1337" s="18"/>
      <c r="AG1337" s="18"/>
      <c r="AH1337" s="18"/>
      <c r="AI1337" s="18"/>
    </row>
    <row r="1338" spans="9:35" x14ac:dyDescent="0.2">
      <c r="I1338" s="18"/>
      <c r="J1338" s="18"/>
      <c r="K1338" s="18"/>
      <c r="L1338" s="18"/>
      <c r="M1338" s="18"/>
      <c r="N1338" s="18"/>
      <c r="O1338" s="18"/>
      <c r="P1338" s="18"/>
      <c r="Q1338" s="18"/>
      <c r="R1338" s="18"/>
      <c r="S1338" s="18"/>
      <c r="T1338" s="18"/>
      <c r="U1338" s="18"/>
      <c r="V1338" s="18"/>
      <c r="W1338" s="18"/>
      <c r="X1338" s="18"/>
      <c r="Y1338" s="18"/>
      <c r="Z1338" s="18"/>
      <c r="AA1338" s="18"/>
      <c r="AB1338" s="18"/>
      <c r="AC1338" s="18"/>
      <c r="AD1338" s="18"/>
      <c r="AE1338" s="18"/>
      <c r="AF1338" s="18"/>
      <c r="AG1338" s="18"/>
      <c r="AH1338" s="18"/>
      <c r="AI1338" s="18"/>
    </row>
    <row r="1339" spans="9:35" x14ac:dyDescent="0.2">
      <c r="I1339" s="18"/>
      <c r="J1339" s="18"/>
      <c r="K1339" s="18"/>
      <c r="L1339" s="18"/>
      <c r="M1339" s="18"/>
      <c r="N1339" s="18"/>
      <c r="O1339" s="18"/>
      <c r="P1339" s="18"/>
      <c r="Q1339" s="18"/>
      <c r="R1339" s="18"/>
      <c r="S1339" s="18"/>
      <c r="T1339" s="18"/>
      <c r="U1339" s="18"/>
      <c r="V1339" s="18"/>
      <c r="W1339" s="18"/>
      <c r="X1339" s="18"/>
      <c r="Y1339" s="18"/>
      <c r="Z1339" s="18"/>
      <c r="AA1339" s="18"/>
      <c r="AB1339" s="18"/>
      <c r="AC1339" s="18"/>
      <c r="AD1339" s="18"/>
      <c r="AE1339" s="18"/>
      <c r="AF1339" s="18"/>
      <c r="AG1339" s="18"/>
      <c r="AH1339" s="18"/>
      <c r="AI1339" s="18"/>
    </row>
    <row r="1340" spans="9:35" x14ac:dyDescent="0.2">
      <c r="I1340" s="18"/>
      <c r="J1340" s="18"/>
      <c r="K1340" s="18"/>
      <c r="L1340" s="18"/>
      <c r="M1340" s="18"/>
      <c r="N1340" s="18"/>
      <c r="O1340" s="18"/>
      <c r="P1340" s="18"/>
      <c r="Q1340" s="18"/>
      <c r="R1340" s="18"/>
      <c r="S1340" s="18"/>
      <c r="T1340" s="18"/>
      <c r="U1340" s="18"/>
      <c r="V1340" s="18"/>
      <c r="W1340" s="18"/>
      <c r="X1340" s="18"/>
      <c r="Y1340" s="18"/>
      <c r="Z1340" s="18"/>
      <c r="AA1340" s="18"/>
      <c r="AB1340" s="18"/>
      <c r="AC1340" s="18"/>
      <c r="AD1340" s="18"/>
      <c r="AE1340" s="18"/>
      <c r="AF1340" s="18"/>
      <c r="AG1340" s="18"/>
      <c r="AH1340" s="18"/>
      <c r="AI1340" s="18"/>
    </row>
    <row r="1341" spans="9:35" x14ac:dyDescent="0.2">
      <c r="I1341" s="18"/>
      <c r="J1341" s="18"/>
      <c r="K1341" s="18"/>
      <c r="L1341" s="18"/>
      <c r="M1341" s="18"/>
      <c r="N1341" s="18"/>
      <c r="O1341" s="18"/>
      <c r="P1341" s="18"/>
      <c r="Q1341" s="18"/>
      <c r="R1341" s="18"/>
      <c r="S1341" s="18"/>
      <c r="T1341" s="18"/>
      <c r="U1341" s="18"/>
      <c r="V1341" s="18"/>
      <c r="W1341" s="18"/>
      <c r="X1341" s="18"/>
      <c r="Y1341" s="18"/>
      <c r="Z1341" s="18"/>
      <c r="AA1341" s="18"/>
      <c r="AB1341" s="18"/>
      <c r="AC1341" s="18"/>
      <c r="AD1341" s="18"/>
      <c r="AE1341" s="18"/>
      <c r="AF1341" s="18"/>
      <c r="AG1341" s="18"/>
      <c r="AH1341" s="18"/>
      <c r="AI1341" s="18"/>
    </row>
    <row r="1342" spans="9:35" x14ac:dyDescent="0.2">
      <c r="I1342" s="18"/>
      <c r="J1342" s="18"/>
      <c r="K1342" s="18"/>
      <c r="L1342" s="18"/>
      <c r="M1342" s="18"/>
      <c r="N1342" s="18"/>
      <c r="O1342" s="18"/>
      <c r="P1342" s="18"/>
      <c r="Q1342" s="18"/>
      <c r="R1342" s="18"/>
      <c r="S1342" s="18"/>
      <c r="T1342" s="18"/>
      <c r="U1342" s="18"/>
      <c r="V1342" s="18"/>
      <c r="W1342" s="18"/>
      <c r="X1342" s="18"/>
      <c r="Y1342" s="18"/>
      <c r="Z1342" s="18"/>
      <c r="AA1342" s="18"/>
      <c r="AB1342" s="18"/>
      <c r="AC1342" s="18"/>
      <c r="AD1342" s="18"/>
      <c r="AE1342" s="18"/>
      <c r="AF1342" s="18"/>
      <c r="AG1342" s="18"/>
      <c r="AH1342" s="18"/>
      <c r="AI1342" s="18"/>
    </row>
    <row r="1343" spans="9:35" x14ac:dyDescent="0.2">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c r="AE1343" s="18"/>
      <c r="AF1343" s="18"/>
      <c r="AG1343" s="18"/>
      <c r="AH1343" s="18"/>
      <c r="AI1343" s="18"/>
    </row>
    <row r="1344" spans="9:35" x14ac:dyDescent="0.2">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row>
    <row r="1345" spans="9:35" x14ac:dyDescent="0.2">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row>
    <row r="1346" spans="9:35" x14ac:dyDescent="0.2">
      <c r="I1346" s="18"/>
      <c r="J1346" s="18"/>
      <c r="K1346" s="18"/>
      <c r="L1346" s="18"/>
      <c r="M1346" s="18"/>
      <c r="N1346" s="18"/>
      <c r="O1346" s="18"/>
      <c r="P1346" s="18"/>
      <c r="Q1346" s="18"/>
      <c r="R1346" s="18"/>
      <c r="S1346" s="18"/>
      <c r="T1346" s="18"/>
      <c r="U1346" s="18"/>
      <c r="V1346" s="18"/>
      <c r="W1346" s="18"/>
      <c r="X1346" s="18"/>
      <c r="Y1346" s="18"/>
      <c r="Z1346" s="18"/>
      <c r="AA1346" s="18"/>
      <c r="AB1346" s="18"/>
      <c r="AC1346" s="18"/>
      <c r="AD1346" s="18"/>
      <c r="AE1346" s="18"/>
      <c r="AF1346" s="18"/>
      <c r="AG1346" s="18"/>
      <c r="AH1346" s="18"/>
      <c r="AI1346" s="18"/>
    </row>
    <row r="1347" spans="9:35" x14ac:dyDescent="0.2">
      <c r="I1347" s="18"/>
      <c r="J1347" s="18"/>
      <c r="K1347" s="18"/>
      <c r="L1347" s="18"/>
      <c r="M1347" s="18"/>
      <c r="N1347" s="18"/>
      <c r="O1347" s="18"/>
      <c r="P1347" s="18"/>
      <c r="Q1347" s="18"/>
      <c r="R1347" s="18"/>
      <c r="S1347" s="18"/>
      <c r="T1347" s="18"/>
      <c r="U1347" s="18"/>
      <c r="V1347" s="18"/>
      <c r="W1347" s="18"/>
      <c r="X1347" s="18"/>
      <c r="Y1347" s="18"/>
      <c r="Z1347" s="18"/>
      <c r="AA1347" s="18"/>
      <c r="AB1347" s="18"/>
      <c r="AC1347" s="18"/>
      <c r="AD1347" s="18"/>
      <c r="AE1347" s="18"/>
      <c r="AF1347" s="18"/>
      <c r="AG1347" s="18"/>
      <c r="AH1347" s="18"/>
      <c r="AI1347" s="18"/>
    </row>
    <row r="1348" spans="9:35" x14ac:dyDescent="0.2">
      <c r="I1348" s="18"/>
      <c r="J1348" s="18"/>
      <c r="K1348" s="18"/>
      <c r="L1348" s="18"/>
      <c r="M1348" s="18"/>
      <c r="N1348" s="18"/>
      <c r="O1348" s="18"/>
      <c r="P1348" s="18"/>
      <c r="Q1348" s="18"/>
      <c r="R1348" s="18"/>
      <c r="S1348" s="18"/>
      <c r="T1348" s="18"/>
      <c r="U1348" s="18"/>
      <c r="V1348" s="18"/>
      <c r="W1348" s="18"/>
      <c r="X1348" s="18"/>
      <c r="Y1348" s="18"/>
      <c r="Z1348" s="18"/>
      <c r="AA1348" s="18"/>
      <c r="AB1348" s="18"/>
      <c r="AC1348" s="18"/>
      <c r="AD1348" s="18"/>
      <c r="AE1348" s="18"/>
      <c r="AF1348" s="18"/>
      <c r="AG1348" s="18"/>
      <c r="AH1348" s="18"/>
      <c r="AI1348" s="18"/>
    </row>
    <row r="1349" spans="9:35" x14ac:dyDescent="0.2">
      <c r="I1349" s="18"/>
      <c r="J1349" s="18"/>
      <c r="K1349" s="18"/>
      <c r="L1349" s="18"/>
      <c r="M1349" s="18"/>
      <c r="N1349" s="18"/>
      <c r="O1349" s="18"/>
      <c r="P1349" s="18"/>
      <c r="Q1349" s="18"/>
      <c r="R1349" s="18"/>
      <c r="S1349" s="18"/>
      <c r="T1349" s="18"/>
      <c r="U1349" s="18"/>
      <c r="V1349" s="18"/>
      <c r="W1349" s="18"/>
      <c r="X1349" s="18"/>
      <c r="Y1349" s="18"/>
      <c r="Z1349" s="18"/>
      <c r="AA1349" s="18"/>
      <c r="AB1349" s="18"/>
      <c r="AC1349" s="18"/>
      <c r="AD1349" s="18"/>
      <c r="AE1349" s="18"/>
      <c r="AF1349" s="18"/>
      <c r="AG1349" s="18"/>
      <c r="AH1349" s="18"/>
      <c r="AI1349" s="18"/>
    </row>
    <row r="1350" spans="9:35" x14ac:dyDescent="0.2">
      <c r="I1350" s="18"/>
      <c r="J1350" s="18"/>
      <c r="K1350" s="18"/>
      <c r="L1350" s="18"/>
      <c r="M1350" s="18"/>
      <c r="N1350" s="18"/>
      <c r="O1350" s="18"/>
      <c r="P1350" s="18"/>
      <c r="Q1350" s="18"/>
      <c r="R1350" s="18"/>
      <c r="S1350" s="18"/>
      <c r="T1350" s="18"/>
      <c r="U1350" s="18"/>
      <c r="V1350" s="18"/>
      <c r="W1350" s="18"/>
      <c r="X1350" s="18"/>
      <c r="Y1350" s="18"/>
      <c r="Z1350" s="18"/>
      <c r="AA1350" s="18"/>
      <c r="AB1350" s="18"/>
      <c r="AC1350" s="18"/>
      <c r="AD1350" s="18"/>
      <c r="AE1350" s="18"/>
      <c r="AF1350" s="18"/>
      <c r="AG1350" s="18"/>
      <c r="AH1350" s="18"/>
      <c r="AI1350" s="18"/>
    </row>
    <row r="1351" spans="9:35" x14ac:dyDescent="0.2">
      <c r="I1351" s="18"/>
      <c r="J1351" s="18"/>
      <c r="K1351" s="18"/>
      <c r="L1351" s="18"/>
      <c r="M1351" s="18"/>
      <c r="N1351" s="18"/>
      <c r="O1351" s="18"/>
      <c r="P1351" s="18"/>
      <c r="Q1351" s="18"/>
      <c r="R1351" s="18"/>
      <c r="S1351" s="18"/>
      <c r="T1351" s="18"/>
      <c r="U1351" s="18"/>
      <c r="V1351" s="18"/>
      <c r="W1351" s="18"/>
      <c r="X1351" s="18"/>
      <c r="Y1351" s="18"/>
      <c r="Z1351" s="18"/>
      <c r="AA1351" s="18"/>
      <c r="AB1351" s="18"/>
      <c r="AC1351" s="18"/>
      <c r="AD1351" s="18"/>
      <c r="AE1351" s="18"/>
      <c r="AF1351" s="18"/>
      <c r="AG1351" s="18"/>
      <c r="AH1351" s="18"/>
      <c r="AI1351" s="18"/>
    </row>
    <row r="1352" spans="9:35" x14ac:dyDescent="0.2">
      <c r="I1352" s="18"/>
      <c r="J1352" s="18"/>
      <c r="K1352" s="18"/>
      <c r="L1352" s="18"/>
      <c r="M1352" s="18"/>
      <c r="N1352" s="18"/>
      <c r="O1352" s="18"/>
      <c r="P1352" s="18"/>
      <c r="Q1352" s="18"/>
      <c r="R1352" s="18"/>
      <c r="S1352" s="18"/>
      <c r="T1352" s="18"/>
      <c r="U1352" s="18"/>
      <c r="V1352" s="18"/>
      <c r="W1352" s="18"/>
      <c r="X1352" s="18"/>
      <c r="Y1352" s="18"/>
      <c r="Z1352" s="18"/>
      <c r="AA1352" s="18"/>
      <c r="AB1352" s="18"/>
      <c r="AC1352" s="18"/>
      <c r="AD1352" s="18"/>
      <c r="AE1352" s="18"/>
      <c r="AF1352" s="18"/>
      <c r="AG1352" s="18"/>
      <c r="AH1352" s="18"/>
      <c r="AI1352" s="18"/>
    </row>
    <row r="1353" spans="9:35" x14ac:dyDescent="0.2">
      <c r="I1353" s="18"/>
      <c r="J1353" s="18"/>
      <c r="K1353" s="18"/>
      <c r="L1353" s="18"/>
      <c r="M1353" s="18"/>
      <c r="N1353" s="18"/>
      <c r="O1353" s="18"/>
      <c r="P1353" s="18"/>
      <c r="Q1353" s="18"/>
      <c r="R1353" s="18"/>
      <c r="S1353" s="18"/>
      <c r="T1353" s="18"/>
      <c r="U1353" s="18"/>
      <c r="V1353" s="18"/>
      <c r="W1353" s="18"/>
      <c r="X1353" s="18"/>
      <c r="Y1353" s="18"/>
      <c r="Z1353" s="18"/>
      <c r="AA1353" s="18"/>
      <c r="AB1353" s="18"/>
      <c r="AC1353" s="18"/>
      <c r="AD1353" s="18"/>
      <c r="AE1353" s="18"/>
      <c r="AF1353" s="18"/>
      <c r="AG1353" s="18"/>
      <c r="AH1353" s="18"/>
      <c r="AI1353" s="18"/>
    </row>
    <row r="1354" spans="9:35" x14ac:dyDescent="0.2">
      <c r="I1354" s="18"/>
      <c r="J1354" s="18"/>
      <c r="K1354" s="18"/>
      <c r="L1354" s="18"/>
      <c r="M1354" s="18"/>
      <c r="N1354" s="18"/>
      <c r="O1354" s="18"/>
      <c r="P1354" s="18"/>
      <c r="Q1354" s="18"/>
      <c r="R1354" s="18"/>
      <c r="S1354" s="18"/>
      <c r="T1354" s="18"/>
      <c r="U1354" s="18"/>
      <c r="V1354" s="18"/>
      <c r="W1354" s="18"/>
      <c r="X1354" s="18"/>
      <c r="Y1354" s="18"/>
      <c r="Z1354" s="18"/>
      <c r="AA1354" s="18"/>
      <c r="AB1354" s="18"/>
      <c r="AC1354" s="18"/>
      <c r="AD1354" s="18"/>
      <c r="AE1354" s="18"/>
      <c r="AF1354" s="18"/>
      <c r="AG1354" s="18"/>
      <c r="AH1354" s="18"/>
      <c r="AI1354" s="18"/>
    </row>
    <row r="1355" spans="9:35" x14ac:dyDescent="0.2">
      <c r="I1355" s="18"/>
      <c r="J1355" s="18"/>
      <c r="K1355" s="18"/>
      <c r="L1355" s="18"/>
      <c r="M1355" s="18"/>
      <c r="N1355" s="18"/>
      <c r="O1355" s="18"/>
      <c r="P1355" s="18"/>
      <c r="Q1355" s="18"/>
      <c r="R1355" s="18"/>
      <c r="S1355" s="18"/>
      <c r="T1355" s="18"/>
      <c r="U1355" s="18"/>
      <c r="V1355" s="18"/>
      <c r="W1355" s="18"/>
      <c r="X1355" s="18"/>
      <c r="Y1355" s="18"/>
      <c r="Z1355" s="18"/>
      <c r="AA1355" s="18"/>
      <c r="AB1355" s="18"/>
      <c r="AC1355" s="18"/>
      <c r="AD1355" s="18"/>
      <c r="AE1355" s="18"/>
      <c r="AF1355" s="18"/>
      <c r="AG1355" s="18"/>
      <c r="AH1355" s="18"/>
      <c r="AI1355" s="18"/>
    </row>
    <row r="1356" spans="9:35" x14ac:dyDescent="0.2">
      <c r="I1356" s="18"/>
      <c r="J1356" s="18"/>
      <c r="K1356" s="18"/>
      <c r="L1356" s="18"/>
      <c r="M1356" s="18"/>
      <c r="N1356" s="18"/>
      <c r="O1356" s="18"/>
      <c r="P1356" s="18"/>
      <c r="Q1356" s="18"/>
      <c r="R1356" s="18"/>
      <c r="S1356" s="18"/>
      <c r="T1356" s="18"/>
      <c r="U1356" s="18"/>
      <c r="V1356" s="18"/>
      <c r="W1356" s="18"/>
      <c r="X1356" s="18"/>
      <c r="Y1356" s="18"/>
      <c r="Z1356" s="18"/>
      <c r="AA1356" s="18"/>
      <c r="AB1356" s="18"/>
      <c r="AC1356" s="18"/>
      <c r="AD1356" s="18"/>
      <c r="AE1356" s="18"/>
      <c r="AF1356" s="18"/>
      <c r="AG1356" s="18"/>
      <c r="AH1356" s="18"/>
      <c r="AI1356" s="18"/>
    </row>
    <row r="1357" spans="9:35" x14ac:dyDescent="0.2">
      <c r="I1357" s="18"/>
      <c r="J1357" s="18"/>
      <c r="K1357" s="18"/>
      <c r="L1357" s="18"/>
      <c r="M1357" s="18"/>
      <c r="N1357" s="18"/>
      <c r="O1357" s="18"/>
      <c r="P1357" s="18"/>
      <c r="Q1357" s="18"/>
      <c r="R1357" s="18"/>
      <c r="S1357" s="18"/>
      <c r="T1357" s="18"/>
      <c r="U1357" s="18"/>
      <c r="V1357" s="18"/>
      <c r="W1357" s="18"/>
      <c r="X1357" s="18"/>
      <c r="Y1357" s="18"/>
      <c r="Z1357" s="18"/>
      <c r="AA1357" s="18"/>
      <c r="AB1357" s="18"/>
      <c r="AC1357" s="18"/>
      <c r="AD1357" s="18"/>
      <c r="AE1357" s="18"/>
      <c r="AF1357" s="18"/>
      <c r="AG1357" s="18"/>
      <c r="AH1357" s="18"/>
      <c r="AI1357" s="18"/>
    </row>
    <row r="1358" spans="9:35" x14ac:dyDescent="0.2">
      <c r="I1358" s="18"/>
      <c r="J1358" s="18"/>
      <c r="K1358" s="18"/>
      <c r="L1358" s="18"/>
      <c r="M1358" s="18"/>
      <c r="N1358" s="18"/>
      <c r="O1358" s="18"/>
      <c r="P1358" s="18"/>
      <c r="Q1358" s="18"/>
      <c r="R1358" s="18"/>
      <c r="S1358" s="18"/>
      <c r="T1358" s="18"/>
      <c r="U1358" s="18"/>
      <c r="V1358" s="18"/>
      <c r="W1358" s="18"/>
      <c r="X1358" s="18"/>
      <c r="Y1358" s="18"/>
      <c r="Z1358" s="18"/>
      <c r="AA1358" s="18"/>
      <c r="AB1358" s="18"/>
      <c r="AC1358" s="18"/>
      <c r="AD1358" s="18"/>
      <c r="AE1358" s="18"/>
      <c r="AF1358" s="18"/>
      <c r="AG1358" s="18"/>
      <c r="AH1358" s="18"/>
      <c r="AI1358" s="18"/>
    </row>
    <row r="1359" spans="9:35" x14ac:dyDescent="0.2">
      <c r="I1359" s="18"/>
      <c r="J1359" s="18"/>
      <c r="K1359" s="18"/>
      <c r="L1359" s="18"/>
      <c r="M1359" s="18"/>
      <c r="N1359" s="18"/>
      <c r="O1359" s="18"/>
      <c r="P1359" s="18"/>
      <c r="Q1359" s="18"/>
      <c r="R1359" s="18"/>
      <c r="S1359" s="18"/>
      <c r="T1359" s="18"/>
      <c r="U1359" s="18"/>
      <c r="V1359" s="18"/>
      <c r="W1359" s="18"/>
      <c r="X1359" s="18"/>
      <c r="Y1359" s="18"/>
      <c r="Z1359" s="18"/>
      <c r="AA1359" s="18"/>
      <c r="AB1359" s="18"/>
      <c r="AC1359" s="18"/>
      <c r="AD1359" s="18"/>
      <c r="AE1359" s="18"/>
      <c r="AF1359" s="18"/>
      <c r="AG1359" s="18"/>
      <c r="AH1359" s="18"/>
      <c r="AI1359" s="18"/>
    </row>
    <row r="1360" spans="9:35" x14ac:dyDescent="0.2">
      <c r="I1360" s="18"/>
      <c r="J1360" s="18"/>
      <c r="K1360" s="18"/>
      <c r="L1360" s="18"/>
      <c r="M1360" s="18"/>
      <c r="N1360" s="18"/>
      <c r="O1360" s="18"/>
      <c r="P1360" s="18"/>
      <c r="Q1360" s="18"/>
      <c r="R1360" s="18"/>
      <c r="S1360" s="18"/>
      <c r="T1360" s="18"/>
      <c r="U1360" s="18"/>
      <c r="V1360" s="18"/>
      <c r="W1360" s="18"/>
      <c r="X1360" s="18"/>
      <c r="Y1360" s="18"/>
      <c r="Z1360" s="18"/>
      <c r="AA1360" s="18"/>
      <c r="AB1360" s="18"/>
      <c r="AC1360" s="18"/>
      <c r="AD1360" s="18"/>
      <c r="AE1360" s="18"/>
      <c r="AF1360" s="18"/>
      <c r="AG1360" s="18"/>
      <c r="AH1360" s="18"/>
      <c r="AI1360" s="18"/>
    </row>
    <row r="1361" spans="9:35" x14ac:dyDescent="0.2">
      <c r="I1361" s="18"/>
      <c r="J1361" s="18"/>
      <c r="K1361" s="18"/>
      <c r="L1361" s="18"/>
      <c r="M1361" s="18"/>
      <c r="N1361" s="18"/>
      <c r="O1361" s="18"/>
      <c r="P1361" s="18"/>
      <c r="Q1361" s="18"/>
      <c r="R1361" s="18"/>
      <c r="S1361" s="18"/>
      <c r="T1361" s="18"/>
      <c r="U1361" s="18"/>
      <c r="V1361" s="18"/>
      <c r="W1361" s="18"/>
      <c r="X1361" s="18"/>
      <c r="Y1361" s="18"/>
      <c r="Z1361" s="18"/>
      <c r="AA1361" s="18"/>
      <c r="AB1361" s="18"/>
      <c r="AC1361" s="18"/>
      <c r="AD1361" s="18"/>
      <c r="AE1361" s="18"/>
      <c r="AF1361" s="18"/>
      <c r="AG1361" s="18"/>
      <c r="AH1361" s="18"/>
      <c r="AI1361" s="18"/>
    </row>
    <row r="1362" spans="9:35" x14ac:dyDescent="0.2">
      <c r="I1362" s="18"/>
      <c r="J1362" s="18"/>
      <c r="K1362" s="18"/>
      <c r="L1362" s="18"/>
      <c r="M1362" s="18"/>
      <c r="N1362" s="18"/>
      <c r="O1362" s="18"/>
      <c r="P1362" s="18"/>
      <c r="Q1362" s="18"/>
      <c r="R1362" s="18"/>
      <c r="S1362" s="18"/>
      <c r="T1362" s="18"/>
      <c r="U1362" s="18"/>
      <c r="V1362" s="18"/>
      <c r="W1362" s="18"/>
      <c r="X1362" s="18"/>
      <c r="Y1362" s="18"/>
      <c r="Z1362" s="18"/>
      <c r="AA1362" s="18"/>
      <c r="AB1362" s="18"/>
      <c r="AC1362" s="18"/>
      <c r="AD1362" s="18"/>
      <c r="AE1362" s="18"/>
      <c r="AF1362" s="18"/>
      <c r="AG1362" s="18"/>
      <c r="AH1362" s="18"/>
      <c r="AI1362" s="18"/>
    </row>
    <row r="1363" spans="9:35" x14ac:dyDescent="0.2">
      <c r="I1363" s="18"/>
      <c r="J1363" s="18"/>
      <c r="K1363" s="18"/>
      <c r="L1363" s="18"/>
      <c r="M1363" s="18"/>
      <c r="N1363" s="18"/>
      <c r="O1363" s="18"/>
      <c r="P1363" s="18"/>
      <c r="Q1363" s="18"/>
      <c r="R1363" s="18"/>
      <c r="S1363" s="18"/>
      <c r="T1363" s="18"/>
      <c r="U1363" s="18"/>
      <c r="V1363" s="18"/>
      <c r="W1363" s="18"/>
      <c r="X1363" s="18"/>
      <c r="Y1363" s="18"/>
      <c r="Z1363" s="18"/>
      <c r="AA1363" s="18"/>
      <c r="AB1363" s="18"/>
      <c r="AC1363" s="18"/>
      <c r="AD1363" s="18"/>
      <c r="AE1363" s="18"/>
      <c r="AF1363" s="18"/>
      <c r="AG1363" s="18"/>
      <c r="AH1363" s="18"/>
      <c r="AI1363" s="18"/>
    </row>
    <row r="1364" spans="9:35" x14ac:dyDescent="0.2">
      <c r="I1364" s="18"/>
      <c r="J1364" s="18"/>
      <c r="K1364" s="18"/>
      <c r="L1364" s="18"/>
      <c r="M1364" s="18"/>
      <c r="N1364" s="18"/>
      <c r="O1364" s="18"/>
      <c r="P1364" s="18"/>
      <c r="Q1364" s="18"/>
      <c r="R1364" s="18"/>
      <c r="S1364" s="18"/>
      <c r="T1364" s="18"/>
      <c r="U1364" s="18"/>
      <c r="V1364" s="18"/>
      <c r="W1364" s="18"/>
      <c r="X1364" s="18"/>
      <c r="Y1364" s="18"/>
      <c r="Z1364" s="18"/>
      <c r="AA1364" s="18"/>
      <c r="AB1364" s="18"/>
      <c r="AC1364" s="18"/>
      <c r="AD1364" s="18"/>
      <c r="AE1364" s="18"/>
      <c r="AF1364" s="18"/>
      <c r="AG1364" s="18"/>
      <c r="AH1364" s="18"/>
      <c r="AI1364" s="18"/>
    </row>
    <row r="1365" spans="9:35" x14ac:dyDescent="0.2">
      <c r="I1365" s="18"/>
      <c r="J1365" s="18"/>
      <c r="K1365" s="18"/>
      <c r="L1365" s="18"/>
      <c r="M1365" s="18"/>
      <c r="N1365" s="18"/>
      <c r="O1365" s="18"/>
      <c r="P1365" s="18"/>
      <c r="Q1365" s="18"/>
      <c r="R1365" s="18"/>
      <c r="S1365" s="18"/>
      <c r="T1365" s="18"/>
      <c r="U1365" s="18"/>
      <c r="V1365" s="18"/>
      <c r="W1365" s="18"/>
      <c r="X1365" s="18"/>
      <c r="Y1365" s="18"/>
      <c r="Z1365" s="18"/>
      <c r="AA1365" s="18"/>
      <c r="AB1365" s="18"/>
      <c r="AC1365" s="18"/>
      <c r="AD1365" s="18"/>
      <c r="AE1365" s="18"/>
      <c r="AF1365" s="18"/>
      <c r="AG1365" s="18"/>
      <c r="AH1365" s="18"/>
      <c r="AI1365" s="18"/>
    </row>
    <row r="1366" spans="9:35" x14ac:dyDescent="0.2">
      <c r="I1366" s="18"/>
      <c r="J1366" s="18"/>
      <c r="K1366" s="18"/>
      <c r="L1366" s="18"/>
      <c r="M1366" s="18"/>
      <c r="N1366" s="18"/>
      <c r="O1366" s="18"/>
      <c r="P1366" s="18"/>
      <c r="Q1366" s="18"/>
      <c r="R1366" s="18"/>
      <c r="S1366" s="18"/>
      <c r="T1366" s="18"/>
      <c r="U1366" s="18"/>
      <c r="V1366" s="18"/>
      <c r="W1366" s="18"/>
      <c r="X1366" s="18"/>
      <c r="Y1366" s="18"/>
      <c r="Z1366" s="18"/>
      <c r="AA1366" s="18"/>
      <c r="AB1366" s="18"/>
      <c r="AC1366" s="18"/>
      <c r="AD1366" s="18"/>
      <c r="AE1366" s="18"/>
      <c r="AF1366" s="18"/>
      <c r="AG1366" s="18"/>
      <c r="AH1366" s="18"/>
      <c r="AI1366" s="18"/>
    </row>
    <row r="1367" spans="9:35" x14ac:dyDescent="0.2">
      <c r="I1367" s="18"/>
      <c r="J1367" s="18"/>
      <c r="K1367" s="18"/>
      <c r="L1367" s="18"/>
      <c r="M1367" s="18"/>
      <c r="N1367" s="18"/>
      <c r="O1367" s="18"/>
      <c r="P1367" s="18"/>
      <c r="Q1367" s="18"/>
      <c r="R1367" s="18"/>
      <c r="S1367" s="18"/>
      <c r="T1367" s="18"/>
      <c r="U1367" s="18"/>
      <c r="V1367" s="18"/>
      <c r="W1367" s="18"/>
      <c r="X1367" s="18"/>
      <c r="Y1367" s="18"/>
      <c r="Z1367" s="18"/>
      <c r="AA1367" s="18"/>
      <c r="AB1367" s="18"/>
      <c r="AC1367" s="18"/>
      <c r="AD1367" s="18"/>
      <c r="AE1367" s="18"/>
      <c r="AF1367" s="18"/>
      <c r="AG1367" s="18"/>
      <c r="AH1367" s="18"/>
      <c r="AI1367" s="18"/>
    </row>
    <row r="1368" spans="9:35" x14ac:dyDescent="0.2">
      <c r="I1368" s="18"/>
      <c r="J1368" s="18"/>
      <c r="K1368" s="18"/>
      <c r="L1368" s="18"/>
      <c r="M1368" s="18"/>
      <c r="N1368" s="18"/>
      <c r="O1368" s="18"/>
      <c r="P1368" s="18"/>
      <c r="Q1368" s="18"/>
      <c r="R1368" s="18"/>
      <c r="S1368" s="18"/>
      <c r="T1368" s="18"/>
      <c r="U1368" s="18"/>
      <c r="V1368" s="18"/>
      <c r="W1368" s="18"/>
      <c r="X1368" s="18"/>
      <c r="Y1368" s="18"/>
      <c r="Z1368" s="18"/>
      <c r="AA1368" s="18"/>
      <c r="AB1368" s="18"/>
      <c r="AC1368" s="18"/>
      <c r="AD1368" s="18"/>
      <c r="AE1368" s="18"/>
      <c r="AF1368" s="18"/>
      <c r="AG1368" s="18"/>
      <c r="AH1368" s="18"/>
      <c r="AI1368" s="18"/>
    </row>
    <row r="1369" spans="9:35" x14ac:dyDescent="0.2">
      <c r="I1369" s="18"/>
      <c r="J1369" s="18"/>
      <c r="K1369" s="18"/>
      <c r="L1369" s="18"/>
      <c r="M1369" s="18"/>
      <c r="N1369" s="18"/>
      <c r="O1369" s="18"/>
      <c r="P1369" s="18"/>
      <c r="Q1369" s="18"/>
      <c r="R1369" s="18"/>
      <c r="S1369" s="18"/>
      <c r="T1369" s="18"/>
      <c r="U1369" s="18"/>
      <c r="V1369" s="18"/>
      <c r="W1369" s="18"/>
      <c r="X1369" s="18"/>
      <c r="Y1369" s="18"/>
      <c r="Z1369" s="18"/>
      <c r="AA1369" s="18"/>
      <c r="AB1369" s="18"/>
      <c r="AC1369" s="18"/>
      <c r="AD1369" s="18"/>
      <c r="AE1369" s="18"/>
      <c r="AF1369" s="18"/>
      <c r="AG1369" s="18"/>
      <c r="AH1369" s="18"/>
      <c r="AI1369" s="18"/>
    </row>
    <row r="1370" spans="9:35" x14ac:dyDescent="0.2">
      <c r="I1370" s="18"/>
      <c r="J1370" s="18"/>
      <c r="K1370" s="18"/>
      <c r="L1370" s="18"/>
      <c r="M1370" s="18"/>
      <c r="N1370" s="18"/>
      <c r="O1370" s="18"/>
      <c r="P1370" s="18"/>
      <c r="Q1370" s="18"/>
      <c r="R1370" s="18"/>
      <c r="S1370" s="18"/>
      <c r="T1370" s="18"/>
      <c r="U1370" s="18"/>
      <c r="V1370" s="18"/>
      <c r="W1370" s="18"/>
      <c r="X1370" s="18"/>
      <c r="Y1370" s="18"/>
      <c r="Z1370" s="18"/>
      <c r="AA1370" s="18"/>
      <c r="AB1370" s="18"/>
      <c r="AC1370" s="18"/>
      <c r="AD1370" s="18"/>
      <c r="AE1370" s="18"/>
      <c r="AF1370" s="18"/>
      <c r="AG1370" s="18"/>
      <c r="AH1370" s="18"/>
      <c r="AI1370" s="18"/>
    </row>
    <row r="1371" spans="9:35" x14ac:dyDescent="0.2">
      <c r="I1371" s="18"/>
      <c r="J1371" s="18"/>
      <c r="K1371" s="18"/>
      <c r="L1371" s="18"/>
      <c r="M1371" s="18"/>
      <c r="N1371" s="18"/>
      <c r="O1371" s="18"/>
      <c r="P1371" s="18"/>
      <c r="Q1371" s="18"/>
      <c r="R1371" s="18"/>
      <c r="S1371" s="18"/>
      <c r="T1371" s="18"/>
      <c r="U1371" s="18"/>
      <c r="V1371" s="18"/>
      <c r="W1371" s="18"/>
      <c r="X1371" s="18"/>
      <c r="Y1371" s="18"/>
      <c r="Z1371" s="18"/>
      <c r="AA1371" s="18"/>
      <c r="AB1371" s="18"/>
      <c r="AC1371" s="18"/>
      <c r="AD1371" s="18"/>
      <c r="AE1371" s="18"/>
      <c r="AF1371" s="18"/>
      <c r="AG1371" s="18"/>
      <c r="AH1371" s="18"/>
      <c r="AI1371" s="18"/>
    </row>
    <row r="1372" spans="9:35" x14ac:dyDescent="0.2">
      <c r="I1372" s="18"/>
      <c r="J1372" s="18"/>
      <c r="K1372" s="18"/>
      <c r="L1372" s="18"/>
      <c r="M1372" s="18"/>
      <c r="N1372" s="18"/>
      <c r="O1372" s="18"/>
      <c r="P1372" s="18"/>
      <c r="Q1372" s="18"/>
      <c r="R1372" s="18"/>
      <c r="S1372" s="18"/>
      <c r="T1372" s="18"/>
      <c r="U1372" s="18"/>
      <c r="V1372" s="18"/>
      <c r="W1372" s="18"/>
      <c r="X1372" s="18"/>
      <c r="Y1372" s="18"/>
      <c r="Z1372" s="18"/>
      <c r="AA1372" s="18"/>
      <c r="AB1372" s="18"/>
      <c r="AC1372" s="18"/>
      <c r="AD1372" s="18"/>
      <c r="AE1372" s="18"/>
      <c r="AF1372" s="18"/>
      <c r="AG1372" s="18"/>
      <c r="AH1372" s="18"/>
      <c r="AI1372" s="18"/>
    </row>
    <row r="1373" spans="9:35" x14ac:dyDescent="0.2">
      <c r="I1373" s="18"/>
      <c r="J1373" s="18"/>
      <c r="K1373" s="18"/>
      <c r="L1373" s="18"/>
      <c r="M1373" s="18"/>
      <c r="N1373" s="18"/>
      <c r="O1373" s="18"/>
      <c r="P1373" s="18"/>
      <c r="Q1373" s="18"/>
      <c r="R1373" s="18"/>
      <c r="S1373" s="18"/>
      <c r="T1373" s="18"/>
      <c r="U1373" s="18"/>
      <c r="V1373" s="18"/>
      <c r="W1373" s="18"/>
      <c r="X1373" s="18"/>
      <c r="Y1373" s="18"/>
      <c r="Z1373" s="18"/>
      <c r="AA1373" s="18"/>
      <c r="AB1373" s="18"/>
      <c r="AC1373" s="18"/>
      <c r="AD1373" s="18"/>
      <c r="AE1373" s="18"/>
      <c r="AF1373" s="18"/>
      <c r="AG1373" s="18"/>
      <c r="AH1373" s="18"/>
      <c r="AI1373" s="18"/>
    </row>
    <row r="1374" spans="9:35" x14ac:dyDescent="0.2">
      <c r="I1374" s="18"/>
      <c r="J1374" s="18"/>
      <c r="K1374" s="18"/>
      <c r="L1374" s="18"/>
      <c r="M1374" s="18"/>
      <c r="N1374" s="18"/>
      <c r="O1374" s="18"/>
      <c r="P1374" s="18"/>
      <c r="Q1374" s="18"/>
      <c r="R1374" s="18"/>
      <c r="S1374" s="18"/>
      <c r="T1374" s="18"/>
      <c r="U1374" s="18"/>
      <c r="V1374" s="18"/>
      <c r="W1374" s="18"/>
      <c r="X1374" s="18"/>
      <c r="Y1374" s="18"/>
      <c r="Z1374" s="18"/>
      <c r="AA1374" s="18"/>
      <c r="AB1374" s="18"/>
      <c r="AC1374" s="18"/>
      <c r="AD1374" s="18"/>
      <c r="AE1374" s="18"/>
      <c r="AF1374" s="18"/>
      <c r="AG1374" s="18"/>
      <c r="AH1374" s="18"/>
      <c r="AI1374" s="18"/>
    </row>
    <row r="1375" spans="9:35" x14ac:dyDescent="0.2">
      <c r="I1375" s="18"/>
      <c r="J1375" s="18"/>
      <c r="K1375" s="18"/>
      <c r="L1375" s="18"/>
      <c r="M1375" s="18"/>
      <c r="N1375" s="18"/>
      <c r="O1375" s="18"/>
      <c r="P1375" s="18"/>
      <c r="Q1375" s="18"/>
      <c r="R1375" s="18"/>
      <c r="S1375" s="18"/>
      <c r="T1375" s="18"/>
      <c r="U1375" s="18"/>
      <c r="V1375" s="18"/>
      <c r="W1375" s="18"/>
      <c r="X1375" s="18"/>
      <c r="Y1375" s="18"/>
      <c r="Z1375" s="18"/>
      <c r="AA1375" s="18"/>
      <c r="AB1375" s="18"/>
      <c r="AC1375" s="18"/>
      <c r="AD1375" s="18"/>
      <c r="AE1375" s="18"/>
      <c r="AF1375" s="18"/>
      <c r="AG1375" s="18"/>
      <c r="AH1375" s="18"/>
      <c r="AI1375" s="18"/>
    </row>
    <row r="1376" spans="9:35" x14ac:dyDescent="0.2">
      <c r="I1376" s="18"/>
      <c r="J1376" s="18"/>
      <c r="K1376" s="18"/>
      <c r="L1376" s="18"/>
      <c r="M1376" s="18"/>
      <c r="N1376" s="18"/>
      <c r="O1376" s="18"/>
      <c r="P1376" s="18"/>
      <c r="Q1376" s="18"/>
      <c r="R1376" s="18"/>
      <c r="S1376" s="18"/>
      <c r="T1376" s="18"/>
      <c r="U1376" s="18"/>
      <c r="V1376" s="18"/>
      <c r="W1376" s="18"/>
      <c r="X1376" s="18"/>
      <c r="Y1376" s="18"/>
      <c r="Z1376" s="18"/>
      <c r="AA1376" s="18"/>
      <c r="AB1376" s="18"/>
      <c r="AC1376" s="18"/>
      <c r="AD1376" s="18"/>
      <c r="AE1376" s="18"/>
      <c r="AF1376" s="18"/>
      <c r="AG1376" s="18"/>
      <c r="AH1376" s="18"/>
      <c r="AI1376" s="18"/>
    </row>
    <row r="1377" spans="9:35" x14ac:dyDescent="0.2">
      <c r="I1377" s="18"/>
      <c r="J1377" s="18"/>
      <c r="K1377" s="18"/>
      <c r="L1377" s="18"/>
      <c r="M1377" s="18"/>
      <c r="N1377" s="18"/>
      <c r="O1377" s="18"/>
      <c r="P1377" s="18"/>
      <c r="Q1377" s="18"/>
      <c r="R1377" s="18"/>
      <c r="S1377" s="18"/>
      <c r="T1377" s="18"/>
      <c r="U1377" s="18"/>
      <c r="V1377" s="18"/>
      <c r="W1377" s="18"/>
      <c r="X1377" s="18"/>
      <c r="Y1377" s="18"/>
      <c r="Z1377" s="18"/>
      <c r="AA1377" s="18"/>
      <c r="AB1377" s="18"/>
      <c r="AC1377" s="18"/>
      <c r="AD1377" s="18"/>
      <c r="AE1377" s="18"/>
      <c r="AF1377" s="18"/>
      <c r="AG1377" s="18"/>
      <c r="AH1377" s="18"/>
      <c r="AI1377" s="18"/>
    </row>
    <row r="1378" spans="9:35" x14ac:dyDescent="0.2">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row>
    <row r="1379" spans="9:35" x14ac:dyDescent="0.2">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row>
    <row r="1380" spans="9:35" x14ac:dyDescent="0.2">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row>
    <row r="1381" spans="9:35" x14ac:dyDescent="0.2">
      <c r="I1381" s="18"/>
      <c r="J1381" s="18"/>
      <c r="K1381" s="18"/>
      <c r="L1381" s="18"/>
      <c r="M1381" s="18"/>
      <c r="N1381" s="18"/>
      <c r="O1381" s="18"/>
      <c r="P1381" s="18"/>
      <c r="Q1381" s="18"/>
      <c r="R1381" s="18"/>
      <c r="S1381" s="18"/>
      <c r="T1381" s="18"/>
      <c r="U1381" s="18"/>
      <c r="V1381" s="18"/>
      <c r="W1381" s="18"/>
      <c r="X1381" s="18"/>
      <c r="Y1381" s="18"/>
      <c r="Z1381" s="18"/>
      <c r="AA1381" s="18"/>
      <c r="AB1381" s="18"/>
      <c r="AC1381" s="18"/>
      <c r="AD1381" s="18"/>
      <c r="AE1381" s="18"/>
      <c r="AF1381" s="18"/>
      <c r="AG1381" s="18"/>
      <c r="AH1381" s="18"/>
      <c r="AI1381" s="18"/>
    </row>
    <row r="1382" spans="9:35" x14ac:dyDescent="0.2">
      <c r="I1382" s="18"/>
      <c r="J1382" s="18"/>
      <c r="K1382" s="18"/>
      <c r="L1382" s="18"/>
      <c r="M1382" s="18"/>
      <c r="N1382" s="18"/>
      <c r="O1382" s="18"/>
      <c r="P1382" s="18"/>
      <c r="Q1382" s="18"/>
      <c r="R1382" s="18"/>
      <c r="S1382" s="18"/>
      <c r="T1382" s="18"/>
      <c r="U1382" s="18"/>
      <c r="V1382" s="18"/>
      <c r="W1382" s="18"/>
      <c r="X1382" s="18"/>
      <c r="Y1382" s="18"/>
      <c r="Z1382" s="18"/>
      <c r="AA1382" s="18"/>
      <c r="AB1382" s="18"/>
      <c r="AC1382" s="18"/>
      <c r="AD1382" s="18"/>
      <c r="AE1382" s="18"/>
      <c r="AF1382" s="18"/>
      <c r="AG1382" s="18"/>
      <c r="AH1382" s="18"/>
      <c r="AI1382" s="18"/>
    </row>
    <row r="1383" spans="9:35" x14ac:dyDescent="0.2">
      <c r="I1383" s="18"/>
      <c r="J1383" s="18"/>
      <c r="K1383" s="18"/>
      <c r="L1383" s="18"/>
      <c r="M1383" s="18"/>
      <c r="N1383" s="18"/>
      <c r="O1383" s="18"/>
      <c r="P1383" s="18"/>
      <c r="Q1383" s="18"/>
      <c r="R1383" s="18"/>
      <c r="S1383" s="18"/>
      <c r="T1383" s="18"/>
      <c r="U1383" s="18"/>
      <c r="V1383" s="18"/>
      <c r="W1383" s="18"/>
      <c r="X1383" s="18"/>
      <c r="Y1383" s="18"/>
      <c r="Z1383" s="18"/>
      <c r="AA1383" s="18"/>
      <c r="AB1383" s="18"/>
      <c r="AC1383" s="18"/>
      <c r="AD1383" s="18"/>
      <c r="AE1383" s="18"/>
      <c r="AF1383" s="18"/>
      <c r="AG1383" s="18"/>
      <c r="AH1383" s="18"/>
      <c r="AI1383" s="18"/>
    </row>
    <row r="1384" spans="9:35" x14ac:dyDescent="0.2">
      <c r="I1384" s="18"/>
      <c r="J1384" s="18"/>
      <c r="K1384" s="18"/>
      <c r="L1384" s="18"/>
      <c r="M1384" s="18"/>
      <c r="N1384" s="18"/>
      <c r="O1384" s="18"/>
      <c r="P1384" s="18"/>
      <c r="Q1384" s="18"/>
      <c r="R1384" s="18"/>
      <c r="S1384" s="18"/>
      <c r="T1384" s="18"/>
      <c r="U1384" s="18"/>
      <c r="V1384" s="18"/>
      <c r="W1384" s="18"/>
      <c r="X1384" s="18"/>
      <c r="Y1384" s="18"/>
      <c r="Z1384" s="18"/>
      <c r="AA1384" s="18"/>
      <c r="AB1384" s="18"/>
      <c r="AC1384" s="18"/>
      <c r="AD1384" s="18"/>
      <c r="AE1384" s="18"/>
      <c r="AF1384" s="18"/>
      <c r="AG1384" s="18"/>
      <c r="AH1384" s="18"/>
      <c r="AI1384" s="18"/>
    </row>
    <row r="1385" spans="9:35" x14ac:dyDescent="0.2">
      <c r="I1385" s="18"/>
      <c r="J1385" s="18"/>
      <c r="K1385" s="18"/>
      <c r="L1385" s="18"/>
      <c r="M1385" s="18"/>
      <c r="N1385" s="18"/>
      <c r="O1385" s="18"/>
      <c r="P1385" s="18"/>
      <c r="Q1385" s="18"/>
      <c r="R1385" s="18"/>
      <c r="S1385" s="18"/>
      <c r="T1385" s="18"/>
      <c r="U1385" s="18"/>
      <c r="V1385" s="18"/>
      <c r="W1385" s="18"/>
      <c r="X1385" s="18"/>
      <c r="Y1385" s="18"/>
      <c r="Z1385" s="18"/>
      <c r="AA1385" s="18"/>
      <c r="AB1385" s="18"/>
      <c r="AC1385" s="18"/>
      <c r="AD1385" s="18"/>
      <c r="AE1385" s="18"/>
      <c r="AF1385" s="18"/>
      <c r="AG1385" s="18"/>
      <c r="AH1385" s="18"/>
      <c r="AI1385" s="18"/>
    </row>
    <row r="1386" spans="9:35" x14ac:dyDescent="0.2">
      <c r="I1386" s="18"/>
      <c r="J1386" s="18"/>
      <c r="K1386" s="18"/>
      <c r="L1386" s="18"/>
      <c r="M1386" s="18"/>
      <c r="N1386" s="18"/>
      <c r="O1386" s="18"/>
      <c r="P1386" s="18"/>
      <c r="Q1386" s="18"/>
      <c r="R1386" s="18"/>
      <c r="S1386" s="18"/>
      <c r="T1386" s="18"/>
      <c r="U1386" s="18"/>
      <c r="V1386" s="18"/>
      <c r="W1386" s="18"/>
      <c r="X1386" s="18"/>
      <c r="Y1386" s="18"/>
      <c r="Z1386" s="18"/>
      <c r="AA1386" s="18"/>
      <c r="AB1386" s="18"/>
      <c r="AC1386" s="18"/>
      <c r="AD1386" s="18"/>
      <c r="AE1386" s="18"/>
      <c r="AF1386" s="18"/>
      <c r="AG1386" s="18"/>
      <c r="AH1386" s="18"/>
      <c r="AI1386" s="18"/>
    </row>
    <row r="1387" spans="9:35" x14ac:dyDescent="0.2">
      <c r="I1387" s="18"/>
      <c r="J1387" s="18"/>
      <c r="K1387" s="18"/>
      <c r="L1387" s="18"/>
      <c r="M1387" s="18"/>
      <c r="N1387" s="18"/>
      <c r="O1387" s="18"/>
      <c r="P1387" s="18"/>
      <c r="Q1387" s="18"/>
      <c r="R1387" s="18"/>
      <c r="S1387" s="18"/>
      <c r="T1387" s="18"/>
      <c r="U1387" s="18"/>
      <c r="V1387" s="18"/>
      <c r="W1387" s="18"/>
      <c r="X1387" s="18"/>
      <c r="Y1387" s="18"/>
      <c r="Z1387" s="18"/>
      <c r="AA1387" s="18"/>
      <c r="AB1387" s="18"/>
      <c r="AC1387" s="18"/>
      <c r="AD1387" s="18"/>
      <c r="AE1387" s="18"/>
      <c r="AF1387" s="18"/>
      <c r="AG1387" s="18"/>
      <c r="AH1387" s="18"/>
      <c r="AI1387" s="18"/>
    </row>
    <row r="1388" spans="9:35" x14ac:dyDescent="0.2">
      <c r="I1388" s="18"/>
      <c r="J1388" s="18"/>
      <c r="K1388" s="18"/>
      <c r="L1388" s="18"/>
      <c r="M1388" s="18"/>
      <c r="N1388" s="18"/>
      <c r="O1388" s="18"/>
      <c r="P1388" s="18"/>
      <c r="Q1388" s="18"/>
      <c r="R1388" s="18"/>
      <c r="S1388" s="18"/>
      <c r="T1388" s="18"/>
      <c r="U1388" s="18"/>
      <c r="V1388" s="18"/>
      <c r="W1388" s="18"/>
      <c r="X1388" s="18"/>
      <c r="Y1388" s="18"/>
      <c r="Z1388" s="18"/>
      <c r="AA1388" s="18"/>
      <c r="AB1388" s="18"/>
      <c r="AC1388" s="18"/>
      <c r="AD1388" s="18"/>
      <c r="AE1388" s="18"/>
      <c r="AF1388" s="18"/>
      <c r="AG1388" s="18"/>
      <c r="AH1388" s="18"/>
      <c r="AI1388" s="18"/>
    </row>
    <row r="1389" spans="9:35" x14ac:dyDescent="0.2">
      <c r="I1389" s="18"/>
      <c r="J1389" s="18"/>
      <c r="K1389" s="18"/>
      <c r="L1389" s="18"/>
      <c r="M1389" s="18"/>
      <c r="N1389" s="18"/>
      <c r="O1389" s="18"/>
      <c r="P1389" s="18"/>
      <c r="Q1389" s="18"/>
      <c r="R1389" s="18"/>
      <c r="S1389" s="18"/>
      <c r="T1389" s="18"/>
      <c r="U1389" s="18"/>
      <c r="V1389" s="18"/>
      <c r="W1389" s="18"/>
      <c r="X1389" s="18"/>
      <c r="Y1389" s="18"/>
      <c r="Z1389" s="18"/>
      <c r="AA1389" s="18"/>
      <c r="AB1389" s="18"/>
      <c r="AC1389" s="18"/>
      <c r="AD1389" s="18"/>
      <c r="AE1389" s="18"/>
      <c r="AF1389" s="18"/>
      <c r="AG1389" s="18"/>
      <c r="AH1389" s="18"/>
      <c r="AI1389" s="18"/>
    </row>
    <row r="1390" spans="9:35" x14ac:dyDescent="0.2">
      <c r="I1390" s="18"/>
      <c r="J1390" s="18"/>
      <c r="K1390" s="18"/>
      <c r="L1390" s="18"/>
      <c r="M1390" s="18"/>
      <c r="N1390" s="18"/>
      <c r="O1390" s="18"/>
      <c r="P1390" s="18"/>
      <c r="Q1390" s="18"/>
      <c r="R1390" s="18"/>
      <c r="S1390" s="18"/>
      <c r="T1390" s="18"/>
      <c r="U1390" s="18"/>
      <c r="V1390" s="18"/>
      <c r="W1390" s="18"/>
      <c r="X1390" s="18"/>
      <c r="Y1390" s="18"/>
      <c r="Z1390" s="18"/>
      <c r="AA1390" s="18"/>
      <c r="AB1390" s="18"/>
      <c r="AC1390" s="18"/>
      <c r="AD1390" s="18"/>
      <c r="AE1390" s="18"/>
      <c r="AF1390" s="18"/>
      <c r="AG1390" s="18"/>
      <c r="AH1390" s="18"/>
      <c r="AI1390" s="18"/>
    </row>
    <row r="1391" spans="9:35" x14ac:dyDescent="0.2">
      <c r="I1391" s="18"/>
      <c r="J1391" s="18"/>
      <c r="K1391" s="18"/>
      <c r="L1391" s="18"/>
      <c r="M1391" s="18"/>
      <c r="N1391" s="18"/>
      <c r="O1391" s="18"/>
      <c r="P1391" s="18"/>
      <c r="Q1391" s="18"/>
      <c r="R1391" s="18"/>
      <c r="S1391" s="18"/>
      <c r="T1391" s="18"/>
      <c r="U1391" s="18"/>
      <c r="V1391" s="18"/>
      <c r="W1391" s="18"/>
      <c r="X1391" s="18"/>
      <c r="Y1391" s="18"/>
      <c r="Z1391" s="18"/>
      <c r="AA1391" s="18"/>
      <c r="AB1391" s="18"/>
      <c r="AC1391" s="18"/>
      <c r="AD1391" s="18"/>
      <c r="AE1391" s="18"/>
      <c r="AF1391" s="18"/>
      <c r="AG1391" s="18"/>
      <c r="AH1391" s="18"/>
      <c r="AI1391" s="18"/>
    </row>
    <row r="1392" spans="9:35" x14ac:dyDescent="0.2">
      <c r="I1392" s="18"/>
      <c r="J1392" s="18"/>
      <c r="K1392" s="18"/>
      <c r="L1392" s="18"/>
      <c r="M1392" s="18"/>
      <c r="N1392" s="18"/>
      <c r="O1392" s="18"/>
      <c r="P1392" s="18"/>
      <c r="Q1392" s="18"/>
      <c r="R1392" s="18"/>
      <c r="S1392" s="18"/>
      <c r="T1392" s="18"/>
      <c r="U1392" s="18"/>
      <c r="V1392" s="18"/>
      <c r="W1392" s="18"/>
      <c r="X1392" s="18"/>
      <c r="Y1392" s="18"/>
      <c r="Z1392" s="18"/>
      <c r="AA1392" s="18"/>
      <c r="AB1392" s="18"/>
      <c r="AC1392" s="18"/>
      <c r="AD1392" s="18"/>
      <c r="AE1392" s="18"/>
      <c r="AF1392" s="18"/>
      <c r="AG1392" s="18"/>
      <c r="AH1392" s="18"/>
      <c r="AI1392" s="18"/>
    </row>
    <row r="1393" spans="9:35" x14ac:dyDescent="0.2">
      <c r="I1393" s="18"/>
      <c r="J1393" s="18"/>
      <c r="K1393" s="18"/>
      <c r="L1393" s="18"/>
      <c r="M1393" s="18"/>
      <c r="N1393" s="18"/>
      <c r="O1393" s="18"/>
      <c r="P1393" s="18"/>
      <c r="Q1393" s="18"/>
      <c r="R1393" s="18"/>
      <c r="S1393" s="18"/>
      <c r="T1393" s="18"/>
      <c r="U1393" s="18"/>
      <c r="V1393" s="18"/>
      <c r="W1393" s="18"/>
      <c r="X1393" s="18"/>
      <c r="Y1393" s="18"/>
      <c r="Z1393" s="18"/>
      <c r="AA1393" s="18"/>
      <c r="AB1393" s="18"/>
      <c r="AC1393" s="18"/>
      <c r="AD1393" s="18"/>
      <c r="AE1393" s="18"/>
      <c r="AF1393" s="18"/>
      <c r="AG1393" s="18"/>
      <c r="AH1393" s="18"/>
      <c r="AI1393" s="18"/>
    </row>
    <row r="1394" spans="9:35" x14ac:dyDescent="0.2">
      <c r="I1394" s="18"/>
      <c r="J1394" s="18"/>
      <c r="K1394" s="18"/>
      <c r="L1394" s="18"/>
      <c r="M1394" s="18"/>
      <c r="N1394" s="18"/>
      <c r="O1394" s="18"/>
      <c r="P1394" s="18"/>
      <c r="Q1394" s="18"/>
      <c r="R1394" s="18"/>
      <c r="S1394" s="18"/>
      <c r="T1394" s="18"/>
      <c r="U1394" s="18"/>
      <c r="V1394" s="18"/>
      <c r="W1394" s="18"/>
      <c r="X1394" s="18"/>
      <c r="Y1394" s="18"/>
      <c r="Z1394" s="18"/>
      <c r="AA1394" s="18"/>
      <c r="AB1394" s="18"/>
      <c r="AC1394" s="18"/>
      <c r="AD1394" s="18"/>
      <c r="AE1394" s="18"/>
      <c r="AF1394" s="18"/>
      <c r="AG1394" s="18"/>
      <c r="AH1394" s="18"/>
      <c r="AI1394" s="18"/>
    </row>
    <row r="1395" spans="9:35" x14ac:dyDescent="0.2">
      <c r="I1395" s="18"/>
      <c r="J1395" s="18"/>
      <c r="K1395" s="18"/>
      <c r="L1395" s="18"/>
      <c r="M1395" s="18"/>
      <c r="N1395" s="18"/>
      <c r="O1395" s="18"/>
      <c r="P1395" s="18"/>
      <c r="Q1395" s="18"/>
      <c r="R1395" s="18"/>
      <c r="S1395" s="18"/>
      <c r="T1395" s="18"/>
      <c r="U1395" s="18"/>
      <c r="V1395" s="18"/>
      <c r="W1395" s="18"/>
      <c r="X1395" s="18"/>
      <c r="Y1395" s="18"/>
      <c r="Z1395" s="18"/>
      <c r="AA1395" s="18"/>
      <c r="AB1395" s="18"/>
      <c r="AC1395" s="18"/>
      <c r="AD1395" s="18"/>
      <c r="AE1395" s="18"/>
      <c r="AF1395" s="18"/>
      <c r="AG1395" s="18"/>
      <c r="AH1395" s="18"/>
      <c r="AI1395" s="18"/>
    </row>
    <row r="1396" spans="9:35" x14ac:dyDescent="0.2">
      <c r="I1396" s="18"/>
      <c r="J1396" s="18"/>
      <c r="K1396" s="18"/>
      <c r="L1396" s="18"/>
      <c r="M1396" s="18"/>
      <c r="N1396" s="18"/>
      <c r="O1396" s="18"/>
      <c r="P1396" s="18"/>
      <c r="Q1396" s="18"/>
      <c r="R1396" s="18"/>
      <c r="S1396" s="18"/>
      <c r="T1396" s="18"/>
      <c r="U1396" s="18"/>
      <c r="V1396" s="18"/>
      <c r="W1396" s="18"/>
      <c r="X1396" s="18"/>
      <c r="Y1396" s="18"/>
      <c r="Z1396" s="18"/>
      <c r="AA1396" s="18"/>
      <c r="AB1396" s="18"/>
      <c r="AC1396" s="18"/>
      <c r="AD1396" s="18"/>
      <c r="AE1396" s="18"/>
      <c r="AF1396" s="18"/>
      <c r="AG1396" s="18"/>
      <c r="AH1396" s="18"/>
      <c r="AI1396" s="18"/>
    </row>
    <row r="1397" spans="9:35" x14ac:dyDescent="0.2">
      <c r="I1397" s="18"/>
      <c r="J1397" s="18"/>
      <c r="K1397" s="18"/>
      <c r="L1397" s="18"/>
      <c r="M1397" s="18"/>
      <c r="N1397" s="18"/>
      <c r="O1397" s="18"/>
      <c r="P1397" s="18"/>
      <c r="Q1397" s="18"/>
      <c r="R1397" s="18"/>
      <c r="S1397" s="18"/>
      <c r="T1397" s="18"/>
      <c r="U1397" s="18"/>
      <c r="V1397" s="18"/>
      <c r="W1397" s="18"/>
      <c r="X1397" s="18"/>
      <c r="Y1397" s="18"/>
      <c r="Z1397" s="18"/>
      <c r="AA1397" s="18"/>
      <c r="AB1397" s="18"/>
      <c r="AC1397" s="18"/>
      <c r="AD1397" s="18"/>
      <c r="AE1397" s="18"/>
      <c r="AF1397" s="18"/>
      <c r="AG1397" s="18"/>
      <c r="AH1397" s="18"/>
      <c r="AI1397" s="18"/>
    </row>
    <row r="1398" spans="9:35" x14ac:dyDescent="0.2">
      <c r="I1398" s="18"/>
      <c r="J1398" s="18"/>
      <c r="K1398" s="18"/>
      <c r="L1398" s="18"/>
      <c r="M1398" s="18"/>
      <c r="N1398" s="18"/>
      <c r="O1398" s="18"/>
      <c r="P1398" s="18"/>
      <c r="Q1398" s="18"/>
      <c r="R1398" s="18"/>
      <c r="S1398" s="18"/>
      <c r="T1398" s="18"/>
      <c r="U1398" s="18"/>
      <c r="V1398" s="18"/>
      <c r="W1398" s="18"/>
      <c r="X1398" s="18"/>
      <c r="Y1398" s="18"/>
      <c r="Z1398" s="18"/>
      <c r="AA1398" s="18"/>
      <c r="AB1398" s="18"/>
      <c r="AC1398" s="18"/>
      <c r="AD1398" s="18"/>
      <c r="AE1398" s="18"/>
      <c r="AF1398" s="18"/>
      <c r="AG1398" s="18"/>
      <c r="AH1398" s="18"/>
      <c r="AI1398" s="18"/>
    </row>
    <row r="1399" spans="9:35" x14ac:dyDescent="0.2">
      <c r="I1399" s="18"/>
      <c r="J1399" s="18"/>
      <c r="K1399" s="18"/>
      <c r="L1399" s="18"/>
      <c r="M1399" s="18"/>
      <c r="N1399" s="18"/>
      <c r="O1399" s="18"/>
      <c r="P1399" s="18"/>
      <c r="Q1399" s="18"/>
      <c r="R1399" s="18"/>
      <c r="S1399" s="18"/>
      <c r="T1399" s="18"/>
      <c r="U1399" s="18"/>
      <c r="V1399" s="18"/>
      <c r="W1399" s="18"/>
      <c r="X1399" s="18"/>
      <c r="Y1399" s="18"/>
      <c r="Z1399" s="18"/>
      <c r="AA1399" s="18"/>
      <c r="AB1399" s="18"/>
      <c r="AC1399" s="18"/>
      <c r="AD1399" s="18"/>
      <c r="AE1399" s="18"/>
      <c r="AF1399" s="18"/>
      <c r="AG1399" s="18"/>
      <c r="AH1399" s="18"/>
      <c r="AI1399" s="18"/>
    </row>
    <row r="1400" spans="9:35" x14ac:dyDescent="0.2">
      <c r="I1400" s="18"/>
      <c r="J1400" s="18"/>
      <c r="K1400" s="18"/>
      <c r="L1400" s="18"/>
      <c r="M1400" s="18"/>
      <c r="N1400" s="18"/>
      <c r="O1400" s="18"/>
      <c r="P1400" s="18"/>
      <c r="Q1400" s="18"/>
      <c r="R1400" s="18"/>
      <c r="S1400" s="18"/>
      <c r="T1400" s="18"/>
      <c r="U1400" s="18"/>
      <c r="V1400" s="18"/>
      <c r="W1400" s="18"/>
      <c r="X1400" s="18"/>
      <c r="Y1400" s="18"/>
      <c r="Z1400" s="18"/>
      <c r="AA1400" s="18"/>
      <c r="AB1400" s="18"/>
      <c r="AC1400" s="18"/>
      <c r="AD1400" s="18"/>
      <c r="AE1400" s="18"/>
      <c r="AF1400" s="18"/>
      <c r="AG1400" s="18"/>
      <c r="AH1400" s="18"/>
      <c r="AI1400" s="18"/>
    </row>
    <row r="1401" spans="9:35" x14ac:dyDescent="0.2">
      <c r="I1401" s="18"/>
      <c r="J1401" s="18"/>
      <c r="K1401" s="18"/>
      <c r="L1401" s="18"/>
      <c r="M1401" s="18"/>
      <c r="N1401" s="18"/>
      <c r="O1401" s="18"/>
      <c r="P1401" s="18"/>
      <c r="Q1401" s="18"/>
      <c r="R1401" s="18"/>
      <c r="S1401" s="18"/>
      <c r="T1401" s="18"/>
      <c r="U1401" s="18"/>
      <c r="V1401" s="18"/>
      <c r="W1401" s="18"/>
      <c r="X1401" s="18"/>
      <c r="Y1401" s="18"/>
      <c r="Z1401" s="18"/>
      <c r="AA1401" s="18"/>
      <c r="AB1401" s="18"/>
      <c r="AC1401" s="18"/>
      <c r="AD1401" s="18"/>
      <c r="AE1401" s="18"/>
      <c r="AF1401" s="18"/>
      <c r="AG1401" s="18"/>
      <c r="AH1401" s="18"/>
      <c r="AI1401" s="18"/>
    </row>
    <row r="1402" spans="9:35" x14ac:dyDescent="0.2">
      <c r="I1402" s="18"/>
      <c r="J1402" s="18"/>
      <c r="K1402" s="18"/>
      <c r="L1402" s="18"/>
      <c r="M1402" s="18"/>
      <c r="N1402" s="18"/>
      <c r="O1402" s="18"/>
      <c r="P1402" s="18"/>
      <c r="Q1402" s="18"/>
      <c r="R1402" s="18"/>
      <c r="S1402" s="18"/>
      <c r="T1402" s="18"/>
      <c r="U1402" s="18"/>
      <c r="V1402" s="18"/>
      <c r="W1402" s="18"/>
      <c r="X1402" s="18"/>
      <c r="Y1402" s="18"/>
      <c r="Z1402" s="18"/>
      <c r="AA1402" s="18"/>
      <c r="AB1402" s="18"/>
      <c r="AC1402" s="18"/>
      <c r="AD1402" s="18"/>
      <c r="AE1402" s="18"/>
      <c r="AF1402" s="18"/>
      <c r="AG1402" s="18"/>
      <c r="AH1402" s="18"/>
      <c r="AI1402" s="18"/>
    </row>
    <row r="1403" spans="9:35" x14ac:dyDescent="0.2">
      <c r="I1403" s="18"/>
      <c r="J1403" s="18"/>
      <c r="K1403" s="18"/>
      <c r="L1403" s="18"/>
      <c r="M1403" s="18"/>
      <c r="N1403" s="18"/>
      <c r="O1403" s="18"/>
      <c r="P1403" s="18"/>
      <c r="Q1403" s="18"/>
      <c r="R1403" s="18"/>
      <c r="S1403" s="18"/>
      <c r="T1403" s="18"/>
      <c r="U1403" s="18"/>
      <c r="V1403" s="18"/>
      <c r="W1403" s="18"/>
      <c r="X1403" s="18"/>
      <c r="Y1403" s="18"/>
      <c r="Z1403" s="18"/>
      <c r="AA1403" s="18"/>
      <c r="AB1403" s="18"/>
      <c r="AC1403" s="18"/>
      <c r="AD1403" s="18"/>
      <c r="AE1403" s="18"/>
      <c r="AF1403" s="18"/>
      <c r="AG1403" s="18"/>
      <c r="AH1403" s="18"/>
      <c r="AI1403" s="18"/>
    </row>
    <row r="1404" spans="9:35" x14ac:dyDescent="0.2">
      <c r="I1404" s="18"/>
      <c r="J1404" s="18"/>
      <c r="K1404" s="18"/>
      <c r="L1404" s="18"/>
      <c r="M1404" s="18"/>
      <c r="N1404" s="18"/>
      <c r="O1404" s="18"/>
      <c r="P1404" s="18"/>
      <c r="Q1404" s="18"/>
      <c r="R1404" s="18"/>
      <c r="S1404" s="18"/>
      <c r="T1404" s="18"/>
      <c r="U1404" s="18"/>
      <c r="V1404" s="18"/>
      <c r="W1404" s="18"/>
      <c r="X1404" s="18"/>
      <c r="Y1404" s="18"/>
      <c r="Z1404" s="18"/>
      <c r="AA1404" s="18"/>
      <c r="AB1404" s="18"/>
      <c r="AC1404" s="18"/>
      <c r="AD1404" s="18"/>
      <c r="AE1404" s="18"/>
      <c r="AF1404" s="18"/>
      <c r="AG1404" s="18"/>
      <c r="AH1404" s="18"/>
      <c r="AI1404" s="18"/>
    </row>
    <row r="1405" spans="9:35" x14ac:dyDescent="0.2">
      <c r="I1405" s="18"/>
      <c r="J1405" s="18"/>
      <c r="K1405" s="18"/>
      <c r="L1405" s="18"/>
      <c r="M1405" s="18"/>
      <c r="N1405" s="18"/>
      <c r="O1405" s="18"/>
      <c r="P1405" s="18"/>
      <c r="Q1405" s="18"/>
      <c r="R1405" s="18"/>
      <c r="S1405" s="18"/>
      <c r="T1405" s="18"/>
      <c r="U1405" s="18"/>
      <c r="V1405" s="18"/>
      <c r="W1405" s="18"/>
      <c r="X1405" s="18"/>
      <c r="Y1405" s="18"/>
      <c r="Z1405" s="18"/>
      <c r="AA1405" s="18"/>
      <c r="AB1405" s="18"/>
      <c r="AC1405" s="18"/>
      <c r="AD1405" s="18"/>
      <c r="AE1405" s="18"/>
      <c r="AF1405" s="18"/>
      <c r="AG1405" s="18"/>
      <c r="AH1405" s="18"/>
      <c r="AI1405" s="18"/>
    </row>
    <row r="1406" spans="9:35" x14ac:dyDescent="0.2">
      <c r="I1406" s="18"/>
      <c r="J1406" s="18"/>
      <c r="K1406" s="18"/>
      <c r="L1406" s="18"/>
      <c r="M1406" s="18"/>
      <c r="N1406" s="18"/>
      <c r="O1406" s="18"/>
      <c r="P1406" s="18"/>
      <c r="Q1406" s="18"/>
      <c r="R1406" s="18"/>
      <c r="S1406" s="18"/>
      <c r="T1406" s="18"/>
      <c r="U1406" s="18"/>
      <c r="V1406" s="18"/>
      <c r="W1406" s="18"/>
      <c r="X1406" s="18"/>
      <c r="Y1406" s="18"/>
      <c r="Z1406" s="18"/>
      <c r="AA1406" s="18"/>
      <c r="AB1406" s="18"/>
      <c r="AC1406" s="18"/>
      <c r="AD1406" s="18"/>
      <c r="AE1406" s="18"/>
      <c r="AF1406" s="18"/>
      <c r="AG1406" s="18"/>
      <c r="AH1406" s="18"/>
      <c r="AI1406" s="18"/>
    </row>
    <row r="1407" spans="9:35" x14ac:dyDescent="0.2">
      <c r="I1407" s="18"/>
      <c r="J1407" s="18"/>
      <c r="K1407" s="18"/>
      <c r="L1407" s="18"/>
      <c r="M1407" s="18"/>
      <c r="N1407" s="18"/>
      <c r="O1407" s="18"/>
      <c r="P1407" s="18"/>
      <c r="Q1407" s="18"/>
      <c r="R1407" s="18"/>
      <c r="S1407" s="18"/>
      <c r="T1407" s="18"/>
      <c r="U1407" s="18"/>
      <c r="V1407" s="18"/>
      <c r="W1407" s="18"/>
      <c r="X1407" s="18"/>
      <c r="Y1407" s="18"/>
      <c r="Z1407" s="18"/>
      <c r="AA1407" s="18"/>
      <c r="AB1407" s="18"/>
      <c r="AC1407" s="18"/>
      <c r="AD1407" s="18"/>
      <c r="AE1407" s="18"/>
      <c r="AF1407" s="18"/>
      <c r="AG1407" s="18"/>
      <c r="AH1407" s="18"/>
      <c r="AI1407" s="18"/>
    </row>
    <row r="1408" spans="9:35" x14ac:dyDescent="0.2">
      <c r="I1408" s="18"/>
      <c r="J1408" s="18"/>
      <c r="K1408" s="18"/>
      <c r="L1408" s="18"/>
      <c r="M1408" s="18"/>
      <c r="N1408" s="18"/>
      <c r="O1408" s="18"/>
      <c r="P1408" s="18"/>
      <c r="Q1408" s="18"/>
      <c r="R1408" s="18"/>
      <c r="S1408" s="18"/>
      <c r="T1408" s="18"/>
      <c r="U1408" s="18"/>
      <c r="V1408" s="18"/>
      <c r="W1408" s="18"/>
      <c r="X1408" s="18"/>
      <c r="Y1408" s="18"/>
      <c r="Z1408" s="18"/>
      <c r="AA1408" s="18"/>
      <c r="AB1408" s="18"/>
      <c r="AC1408" s="18"/>
      <c r="AD1408" s="18"/>
      <c r="AE1408" s="18"/>
      <c r="AF1408" s="18"/>
      <c r="AG1408" s="18"/>
      <c r="AH1408" s="18"/>
      <c r="AI1408" s="18"/>
    </row>
    <row r="1409" spans="9:35" x14ac:dyDescent="0.2">
      <c r="I1409" s="18"/>
      <c r="J1409" s="18"/>
      <c r="K1409" s="18"/>
      <c r="L1409" s="18"/>
      <c r="M1409" s="18"/>
      <c r="N1409" s="18"/>
      <c r="O1409" s="18"/>
      <c r="P1409" s="18"/>
      <c r="Q1409" s="18"/>
      <c r="R1409" s="18"/>
      <c r="S1409" s="18"/>
      <c r="T1409" s="18"/>
      <c r="U1409" s="18"/>
      <c r="V1409" s="18"/>
      <c r="W1409" s="18"/>
      <c r="X1409" s="18"/>
      <c r="Y1409" s="18"/>
      <c r="Z1409" s="18"/>
      <c r="AA1409" s="18"/>
      <c r="AB1409" s="18"/>
      <c r="AC1409" s="18"/>
      <c r="AD1409" s="18"/>
      <c r="AE1409" s="18"/>
      <c r="AF1409" s="18"/>
      <c r="AG1409" s="18"/>
      <c r="AH1409" s="18"/>
      <c r="AI1409" s="18"/>
    </row>
    <row r="1410" spans="9:35" x14ac:dyDescent="0.2">
      <c r="I1410" s="18"/>
      <c r="J1410" s="18"/>
      <c r="K1410" s="18"/>
      <c r="L1410" s="18"/>
      <c r="M1410" s="18"/>
      <c r="N1410" s="18"/>
      <c r="O1410" s="18"/>
      <c r="P1410" s="18"/>
      <c r="Q1410" s="18"/>
      <c r="R1410" s="18"/>
      <c r="S1410" s="18"/>
      <c r="T1410" s="18"/>
      <c r="U1410" s="18"/>
      <c r="V1410" s="18"/>
      <c r="W1410" s="18"/>
      <c r="X1410" s="18"/>
      <c r="Y1410" s="18"/>
      <c r="Z1410" s="18"/>
      <c r="AA1410" s="18"/>
      <c r="AB1410" s="18"/>
      <c r="AC1410" s="18"/>
      <c r="AD1410" s="18"/>
      <c r="AE1410" s="18"/>
      <c r="AF1410" s="18"/>
      <c r="AG1410" s="18"/>
      <c r="AH1410" s="18"/>
      <c r="AI1410" s="18"/>
    </row>
    <row r="1411" spans="9:35" x14ac:dyDescent="0.2">
      <c r="I1411" s="18"/>
      <c r="J1411" s="18"/>
      <c r="K1411" s="18"/>
      <c r="L1411" s="18"/>
      <c r="M1411" s="18"/>
      <c r="N1411" s="18"/>
      <c r="O1411" s="18"/>
      <c r="P1411" s="18"/>
      <c r="Q1411" s="18"/>
      <c r="R1411" s="18"/>
      <c r="S1411" s="18"/>
      <c r="T1411" s="18"/>
      <c r="U1411" s="18"/>
      <c r="V1411" s="18"/>
      <c r="W1411" s="18"/>
      <c r="X1411" s="18"/>
      <c r="Y1411" s="18"/>
      <c r="Z1411" s="18"/>
      <c r="AA1411" s="18"/>
      <c r="AB1411" s="18"/>
      <c r="AC1411" s="18"/>
      <c r="AD1411" s="18"/>
      <c r="AE1411" s="18"/>
      <c r="AF1411" s="18"/>
      <c r="AG1411" s="18"/>
      <c r="AH1411" s="18"/>
      <c r="AI1411" s="18"/>
    </row>
    <row r="1412" spans="9:35" x14ac:dyDescent="0.2">
      <c r="I1412" s="18"/>
      <c r="J1412" s="18"/>
      <c r="K1412" s="18"/>
      <c r="L1412" s="18"/>
      <c r="M1412" s="18"/>
      <c r="N1412" s="18"/>
      <c r="O1412" s="18"/>
      <c r="P1412" s="18"/>
      <c r="Q1412" s="18"/>
      <c r="R1412" s="18"/>
      <c r="S1412" s="18"/>
      <c r="T1412" s="18"/>
      <c r="U1412" s="18"/>
      <c r="V1412" s="18"/>
      <c r="W1412" s="18"/>
      <c r="X1412" s="18"/>
      <c r="Y1412" s="18"/>
      <c r="Z1412" s="18"/>
      <c r="AA1412" s="18"/>
      <c r="AB1412" s="18"/>
      <c r="AC1412" s="18"/>
      <c r="AD1412" s="18"/>
      <c r="AE1412" s="18"/>
      <c r="AF1412" s="18"/>
      <c r="AG1412" s="18"/>
      <c r="AH1412" s="18"/>
      <c r="AI1412" s="18"/>
    </row>
    <row r="1413" spans="9:35" x14ac:dyDescent="0.2">
      <c r="I1413" s="18"/>
      <c r="J1413" s="18"/>
      <c r="K1413" s="18"/>
      <c r="L1413" s="18"/>
      <c r="M1413" s="18"/>
      <c r="N1413" s="18"/>
      <c r="O1413" s="18"/>
      <c r="P1413" s="18"/>
      <c r="Q1413" s="18"/>
      <c r="R1413" s="18"/>
      <c r="S1413" s="18"/>
      <c r="T1413" s="18"/>
      <c r="U1413" s="18"/>
      <c r="V1413" s="18"/>
      <c r="W1413" s="18"/>
      <c r="X1413" s="18"/>
      <c r="Y1413" s="18"/>
      <c r="Z1413" s="18"/>
      <c r="AA1413" s="18"/>
      <c r="AB1413" s="18"/>
      <c r="AC1413" s="18"/>
      <c r="AD1413" s="18"/>
      <c r="AE1413" s="18"/>
      <c r="AF1413" s="18"/>
      <c r="AG1413" s="18"/>
      <c r="AH1413" s="18"/>
      <c r="AI1413" s="18"/>
    </row>
    <row r="1414" spans="9:35" x14ac:dyDescent="0.2">
      <c r="I1414" s="18"/>
      <c r="J1414" s="18"/>
      <c r="K1414" s="18"/>
      <c r="L1414" s="18"/>
      <c r="M1414" s="18"/>
      <c r="N1414" s="18"/>
      <c r="O1414" s="18"/>
      <c r="P1414" s="18"/>
      <c r="Q1414" s="18"/>
      <c r="R1414" s="18"/>
      <c r="S1414" s="18"/>
      <c r="T1414" s="18"/>
      <c r="U1414" s="18"/>
      <c r="V1414" s="18"/>
      <c r="W1414" s="18"/>
      <c r="X1414" s="18"/>
      <c r="Y1414" s="18"/>
      <c r="Z1414" s="18"/>
      <c r="AA1414" s="18"/>
      <c r="AB1414" s="18"/>
      <c r="AC1414" s="18"/>
      <c r="AD1414" s="18"/>
      <c r="AE1414" s="18"/>
      <c r="AF1414" s="18"/>
      <c r="AG1414" s="18"/>
      <c r="AH1414" s="18"/>
      <c r="AI1414" s="18"/>
    </row>
    <row r="1415" spans="9:35" x14ac:dyDescent="0.2">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row>
    <row r="1416" spans="9:35" x14ac:dyDescent="0.2">
      <c r="I1416" s="18"/>
      <c r="J1416" s="18"/>
      <c r="K1416" s="18"/>
      <c r="L1416" s="18"/>
      <c r="M1416" s="18"/>
      <c r="N1416" s="18"/>
      <c r="O1416" s="18"/>
      <c r="P1416" s="18"/>
      <c r="Q1416" s="18"/>
      <c r="R1416" s="18"/>
      <c r="S1416" s="18"/>
      <c r="T1416" s="18"/>
      <c r="U1416" s="18"/>
      <c r="V1416" s="18"/>
      <c r="W1416" s="18"/>
      <c r="X1416" s="18"/>
      <c r="Y1416" s="18"/>
      <c r="Z1416" s="18"/>
      <c r="AA1416" s="18"/>
      <c r="AB1416" s="18"/>
      <c r="AC1416" s="18"/>
      <c r="AD1416" s="18"/>
      <c r="AE1416" s="18"/>
      <c r="AF1416" s="18"/>
      <c r="AG1416" s="18"/>
      <c r="AH1416" s="18"/>
      <c r="AI1416" s="18"/>
    </row>
    <row r="1417" spans="9:35" x14ac:dyDescent="0.2">
      <c r="I1417" s="18"/>
      <c r="J1417" s="18"/>
      <c r="K1417" s="18"/>
      <c r="L1417" s="18"/>
      <c r="M1417" s="18"/>
      <c r="N1417" s="18"/>
      <c r="O1417" s="18"/>
      <c r="P1417" s="18"/>
      <c r="Q1417" s="18"/>
      <c r="R1417" s="18"/>
      <c r="S1417" s="18"/>
      <c r="T1417" s="18"/>
      <c r="U1417" s="18"/>
      <c r="V1417" s="18"/>
      <c r="W1417" s="18"/>
      <c r="X1417" s="18"/>
      <c r="Y1417" s="18"/>
      <c r="Z1417" s="18"/>
      <c r="AA1417" s="18"/>
      <c r="AB1417" s="18"/>
      <c r="AC1417" s="18"/>
      <c r="AD1417" s="18"/>
      <c r="AE1417" s="18"/>
      <c r="AF1417" s="18"/>
      <c r="AG1417" s="18"/>
      <c r="AH1417" s="18"/>
      <c r="AI1417" s="18"/>
    </row>
    <row r="1418" spans="9:35" x14ac:dyDescent="0.2">
      <c r="I1418" s="18"/>
      <c r="J1418" s="18"/>
      <c r="K1418" s="18"/>
      <c r="L1418" s="18"/>
      <c r="M1418" s="18"/>
      <c r="N1418" s="18"/>
      <c r="O1418" s="18"/>
      <c r="P1418" s="18"/>
      <c r="Q1418" s="18"/>
      <c r="R1418" s="18"/>
      <c r="S1418" s="18"/>
      <c r="T1418" s="18"/>
      <c r="U1418" s="18"/>
      <c r="V1418" s="18"/>
      <c r="W1418" s="18"/>
      <c r="X1418" s="18"/>
      <c r="Y1418" s="18"/>
      <c r="Z1418" s="18"/>
      <c r="AA1418" s="18"/>
      <c r="AB1418" s="18"/>
      <c r="AC1418" s="18"/>
      <c r="AD1418" s="18"/>
      <c r="AE1418" s="18"/>
      <c r="AF1418" s="18"/>
      <c r="AG1418" s="18"/>
      <c r="AH1418" s="18"/>
      <c r="AI1418" s="18"/>
    </row>
    <row r="1419" spans="9:35" x14ac:dyDescent="0.2">
      <c r="I1419" s="18"/>
      <c r="J1419" s="18"/>
      <c r="K1419" s="18"/>
      <c r="L1419" s="18"/>
      <c r="M1419" s="18"/>
      <c r="N1419" s="18"/>
      <c r="O1419" s="18"/>
      <c r="P1419" s="18"/>
      <c r="Q1419" s="18"/>
      <c r="R1419" s="18"/>
      <c r="S1419" s="18"/>
      <c r="T1419" s="18"/>
      <c r="U1419" s="18"/>
      <c r="V1419" s="18"/>
      <c r="W1419" s="18"/>
      <c r="X1419" s="18"/>
      <c r="Y1419" s="18"/>
      <c r="Z1419" s="18"/>
      <c r="AA1419" s="18"/>
      <c r="AB1419" s="18"/>
      <c r="AC1419" s="18"/>
      <c r="AD1419" s="18"/>
      <c r="AE1419" s="18"/>
      <c r="AF1419" s="18"/>
      <c r="AG1419" s="18"/>
      <c r="AH1419" s="18"/>
      <c r="AI1419" s="18"/>
    </row>
    <row r="1420" spans="9:35" x14ac:dyDescent="0.2">
      <c r="I1420" s="18"/>
      <c r="J1420" s="18"/>
      <c r="K1420" s="18"/>
      <c r="L1420" s="18"/>
      <c r="M1420" s="18"/>
      <c r="N1420" s="18"/>
      <c r="O1420" s="18"/>
      <c r="P1420" s="18"/>
      <c r="Q1420" s="18"/>
      <c r="R1420" s="18"/>
      <c r="S1420" s="18"/>
      <c r="T1420" s="18"/>
      <c r="U1420" s="18"/>
      <c r="V1420" s="18"/>
      <c r="W1420" s="18"/>
      <c r="X1420" s="18"/>
      <c r="Y1420" s="18"/>
      <c r="Z1420" s="18"/>
      <c r="AA1420" s="18"/>
      <c r="AB1420" s="18"/>
      <c r="AC1420" s="18"/>
      <c r="AD1420" s="18"/>
      <c r="AE1420" s="18"/>
      <c r="AF1420" s="18"/>
      <c r="AG1420" s="18"/>
      <c r="AH1420" s="18"/>
      <c r="AI1420" s="18"/>
    </row>
    <row r="1421" spans="9:35" x14ac:dyDescent="0.2">
      <c r="I1421" s="18"/>
      <c r="J1421" s="18"/>
      <c r="K1421" s="18"/>
      <c r="L1421" s="18"/>
      <c r="M1421" s="18"/>
      <c r="N1421" s="18"/>
      <c r="O1421" s="18"/>
      <c r="P1421" s="18"/>
      <c r="Q1421" s="18"/>
      <c r="R1421" s="18"/>
      <c r="S1421" s="18"/>
      <c r="T1421" s="18"/>
      <c r="U1421" s="18"/>
      <c r="V1421" s="18"/>
      <c r="W1421" s="18"/>
      <c r="X1421" s="18"/>
      <c r="Y1421" s="18"/>
      <c r="Z1421" s="18"/>
      <c r="AA1421" s="18"/>
      <c r="AB1421" s="18"/>
      <c r="AC1421" s="18"/>
      <c r="AD1421" s="18"/>
      <c r="AE1421" s="18"/>
      <c r="AF1421" s="18"/>
      <c r="AG1421" s="18"/>
      <c r="AH1421" s="18"/>
      <c r="AI1421" s="18"/>
    </row>
    <row r="1422" spans="9:35" x14ac:dyDescent="0.2">
      <c r="I1422" s="18"/>
      <c r="J1422" s="18"/>
      <c r="K1422" s="18"/>
      <c r="L1422" s="18"/>
      <c r="M1422" s="18"/>
      <c r="N1422" s="18"/>
      <c r="O1422" s="18"/>
      <c r="P1422" s="18"/>
      <c r="Q1422" s="18"/>
      <c r="R1422" s="18"/>
      <c r="S1422" s="18"/>
      <c r="T1422" s="18"/>
      <c r="U1422" s="18"/>
      <c r="V1422" s="18"/>
      <c r="W1422" s="18"/>
      <c r="X1422" s="18"/>
      <c r="Y1422" s="18"/>
      <c r="Z1422" s="18"/>
      <c r="AA1422" s="18"/>
      <c r="AB1422" s="18"/>
      <c r="AC1422" s="18"/>
      <c r="AD1422" s="18"/>
      <c r="AE1422" s="18"/>
      <c r="AF1422" s="18"/>
      <c r="AG1422" s="18"/>
      <c r="AH1422" s="18"/>
      <c r="AI1422" s="18"/>
    </row>
    <row r="1423" spans="9:35" x14ac:dyDescent="0.2">
      <c r="I1423" s="18"/>
      <c r="J1423" s="18"/>
      <c r="K1423" s="18"/>
      <c r="L1423" s="18"/>
      <c r="M1423" s="18"/>
      <c r="N1423" s="18"/>
      <c r="O1423" s="18"/>
      <c r="P1423" s="18"/>
      <c r="Q1423" s="18"/>
      <c r="R1423" s="18"/>
      <c r="S1423" s="18"/>
      <c r="T1423" s="18"/>
      <c r="U1423" s="18"/>
      <c r="V1423" s="18"/>
      <c r="W1423" s="18"/>
      <c r="X1423" s="18"/>
      <c r="Y1423" s="18"/>
      <c r="Z1423" s="18"/>
      <c r="AA1423" s="18"/>
      <c r="AB1423" s="18"/>
      <c r="AC1423" s="18"/>
      <c r="AD1423" s="18"/>
      <c r="AE1423" s="18"/>
      <c r="AF1423" s="18"/>
      <c r="AG1423" s="18"/>
      <c r="AH1423" s="18"/>
      <c r="AI1423" s="18"/>
    </row>
    <row r="1424" spans="9:35" x14ac:dyDescent="0.2">
      <c r="I1424" s="18"/>
      <c r="J1424" s="18"/>
      <c r="K1424" s="18"/>
      <c r="L1424" s="18"/>
      <c r="M1424" s="18"/>
      <c r="N1424" s="18"/>
      <c r="O1424" s="18"/>
      <c r="P1424" s="18"/>
      <c r="Q1424" s="18"/>
      <c r="R1424" s="18"/>
      <c r="S1424" s="18"/>
      <c r="T1424" s="18"/>
      <c r="U1424" s="18"/>
      <c r="V1424" s="18"/>
      <c r="W1424" s="18"/>
      <c r="X1424" s="18"/>
      <c r="Y1424" s="18"/>
      <c r="Z1424" s="18"/>
      <c r="AA1424" s="18"/>
      <c r="AB1424" s="18"/>
      <c r="AC1424" s="18"/>
      <c r="AD1424" s="18"/>
      <c r="AE1424" s="18"/>
      <c r="AF1424" s="18"/>
      <c r="AG1424" s="18"/>
      <c r="AH1424" s="18"/>
      <c r="AI1424" s="18"/>
    </row>
    <row r="1425" spans="9:35" x14ac:dyDescent="0.2">
      <c r="I1425" s="18"/>
      <c r="J1425" s="18"/>
      <c r="K1425" s="18"/>
      <c r="L1425" s="18"/>
      <c r="M1425" s="18"/>
      <c r="N1425" s="18"/>
      <c r="O1425" s="18"/>
      <c r="P1425" s="18"/>
      <c r="Q1425" s="18"/>
      <c r="R1425" s="18"/>
      <c r="S1425" s="18"/>
      <c r="T1425" s="18"/>
      <c r="U1425" s="18"/>
      <c r="V1425" s="18"/>
      <c r="W1425" s="18"/>
      <c r="X1425" s="18"/>
      <c r="Y1425" s="18"/>
      <c r="Z1425" s="18"/>
      <c r="AA1425" s="18"/>
      <c r="AB1425" s="18"/>
      <c r="AC1425" s="18"/>
      <c r="AD1425" s="18"/>
      <c r="AE1425" s="18"/>
      <c r="AF1425" s="18"/>
      <c r="AG1425" s="18"/>
      <c r="AH1425" s="18"/>
      <c r="AI1425" s="18"/>
    </row>
    <row r="1426" spans="9:35" x14ac:dyDescent="0.2">
      <c r="I1426" s="18"/>
      <c r="J1426" s="18"/>
      <c r="K1426" s="18"/>
      <c r="L1426" s="18"/>
      <c r="M1426" s="18"/>
      <c r="N1426" s="18"/>
      <c r="O1426" s="18"/>
      <c r="P1426" s="18"/>
      <c r="Q1426" s="18"/>
      <c r="R1426" s="18"/>
      <c r="S1426" s="18"/>
      <c r="T1426" s="18"/>
      <c r="U1426" s="18"/>
      <c r="V1426" s="18"/>
      <c r="W1426" s="18"/>
      <c r="X1426" s="18"/>
      <c r="Y1426" s="18"/>
      <c r="Z1426" s="18"/>
      <c r="AA1426" s="18"/>
      <c r="AB1426" s="18"/>
      <c r="AC1426" s="18"/>
      <c r="AD1426" s="18"/>
      <c r="AE1426" s="18"/>
      <c r="AF1426" s="18"/>
      <c r="AG1426" s="18"/>
      <c r="AH1426" s="18"/>
      <c r="AI1426" s="18"/>
    </row>
    <row r="1427" spans="9:35" x14ac:dyDescent="0.2">
      <c r="I1427" s="18"/>
      <c r="J1427" s="18"/>
      <c r="K1427" s="18"/>
      <c r="L1427" s="18"/>
      <c r="M1427" s="18"/>
      <c r="N1427" s="18"/>
      <c r="O1427" s="18"/>
      <c r="P1427" s="18"/>
      <c r="Q1427" s="18"/>
      <c r="R1427" s="18"/>
      <c r="S1427" s="18"/>
      <c r="T1427" s="18"/>
      <c r="U1427" s="18"/>
      <c r="V1427" s="18"/>
      <c r="W1427" s="18"/>
      <c r="X1427" s="18"/>
      <c r="Y1427" s="18"/>
      <c r="Z1427" s="18"/>
      <c r="AA1427" s="18"/>
      <c r="AB1427" s="18"/>
      <c r="AC1427" s="18"/>
      <c r="AD1427" s="18"/>
      <c r="AE1427" s="18"/>
      <c r="AF1427" s="18"/>
      <c r="AG1427" s="18"/>
      <c r="AH1427" s="18"/>
      <c r="AI1427" s="18"/>
    </row>
    <row r="1428" spans="9:35" x14ac:dyDescent="0.2">
      <c r="I1428" s="18"/>
      <c r="J1428" s="18"/>
      <c r="K1428" s="18"/>
      <c r="L1428" s="18"/>
      <c r="M1428" s="18"/>
      <c r="N1428" s="18"/>
      <c r="O1428" s="18"/>
      <c r="P1428" s="18"/>
      <c r="Q1428" s="18"/>
      <c r="R1428" s="18"/>
      <c r="S1428" s="18"/>
      <c r="T1428" s="18"/>
      <c r="U1428" s="18"/>
      <c r="V1428" s="18"/>
      <c r="W1428" s="18"/>
      <c r="X1428" s="18"/>
      <c r="Y1428" s="18"/>
      <c r="Z1428" s="18"/>
      <c r="AA1428" s="18"/>
      <c r="AB1428" s="18"/>
      <c r="AC1428" s="18"/>
      <c r="AD1428" s="18"/>
      <c r="AE1428" s="18"/>
      <c r="AF1428" s="18"/>
      <c r="AG1428" s="18"/>
      <c r="AH1428" s="18"/>
      <c r="AI1428" s="18"/>
    </row>
    <row r="1429" spans="9:35" x14ac:dyDescent="0.2">
      <c r="I1429" s="18"/>
      <c r="J1429" s="18"/>
      <c r="K1429" s="18"/>
      <c r="L1429" s="18"/>
      <c r="M1429" s="18"/>
      <c r="N1429" s="18"/>
      <c r="O1429" s="18"/>
      <c r="P1429" s="18"/>
      <c r="Q1429" s="18"/>
      <c r="R1429" s="18"/>
      <c r="S1429" s="18"/>
      <c r="T1429" s="18"/>
      <c r="U1429" s="18"/>
      <c r="V1429" s="18"/>
      <c r="W1429" s="18"/>
      <c r="X1429" s="18"/>
      <c r="Y1429" s="18"/>
      <c r="Z1429" s="18"/>
      <c r="AA1429" s="18"/>
      <c r="AB1429" s="18"/>
      <c r="AC1429" s="18"/>
      <c r="AD1429" s="18"/>
      <c r="AE1429" s="18"/>
      <c r="AF1429" s="18"/>
      <c r="AG1429" s="18"/>
      <c r="AH1429" s="18"/>
      <c r="AI1429" s="18"/>
    </row>
    <row r="1430" spans="9:35" x14ac:dyDescent="0.2">
      <c r="I1430" s="18"/>
      <c r="J1430" s="18"/>
      <c r="K1430" s="18"/>
      <c r="L1430" s="18"/>
      <c r="M1430" s="18"/>
      <c r="N1430" s="18"/>
      <c r="O1430" s="18"/>
      <c r="P1430" s="18"/>
      <c r="Q1430" s="18"/>
      <c r="R1430" s="18"/>
      <c r="S1430" s="18"/>
      <c r="T1430" s="18"/>
      <c r="U1430" s="18"/>
      <c r="V1430" s="18"/>
      <c r="W1430" s="18"/>
      <c r="X1430" s="18"/>
      <c r="Y1430" s="18"/>
      <c r="Z1430" s="18"/>
      <c r="AA1430" s="18"/>
      <c r="AB1430" s="18"/>
      <c r="AC1430" s="18"/>
      <c r="AD1430" s="18"/>
      <c r="AE1430" s="18"/>
      <c r="AF1430" s="18"/>
      <c r="AG1430" s="18"/>
      <c r="AH1430" s="18"/>
      <c r="AI1430" s="18"/>
    </row>
    <row r="1431" spans="9:35" x14ac:dyDescent="0.2">
      <c r="I1431" s="18"/>
      <c r="J1431" s="18"/>
      <c r="K1431" s="18"/>
      <c r="L1431" s="18"/>
      <c r="M1431" s="18"/>
      <c r="N1431" s="18"/>
      <c r="O1431" s="18"/>
      <c r="P1431" s="18"/>
      <c r="Q1431" s="18"/>
      <c r="R1431" s="18"/>
      <c r="S1431" s="18"/>
      <c r="T1431" s="18"/>
      <c r="U1431" s="18"/>
      <c r="V1431" s="18"/>
      <c r="W1431" s="18"/>
      <c r="X1431" s="18"/>
      <c r="Y1431" s="18"/>
      <c r="Z1431" s="18"/>
      <c r="AA1431" s="18"/>
      <c r="AB1431" s="18"/>
      <c r="AC1431" s="18"/>
      <c r="AD1431" s="18"/>
      <c r="AE1431" s="18"/>
      <c r="AF1431" s="18"/>
      <c r="AG1431" s="18"/>
      <c r="AH1431" s="18"/>
      <c r="AI1431" s="18"/>
    </row>
    <row r="1432" spans="9:35" x14ac:dyDescent="0.2">
      <c r="I1432" s="18"/>
      <c r="J1432" s="18"/>
      <c r="K1432" s="18"/>
      <c r="L1432" s="18"/>
      <c r="M1432" s="18"/>
      <c r="N1432" s="18"/>
      <c r="O1432" s="18"/>
      <c r="P1432" s="18"/>
      <c r="Q1432" s="18"/>
      <c r="R1432" s="18"/>
      <c r="S1432" s="18"/>
      <c r="T1432" s="18"/>
      <c r="U1432" s="18"/>
      <c r="V1432" s="18"/>
      <c r="W1432" s="18"/>
      <c r="X1432" s="18"/>
      <c r="Y1432" s="18"/>
      <c r="Z1432" s="18"/>
      <c r="AA1432" s="18"/>
      <c r="AB1432" s="18"/>
      <c r="AC1432" s="18"/>
      <c r="AD1432" s="18"/>
      <c r="AE1432" s="18"/>
      <c r="AF1432" s="18"/>
      <c r="AG1432" s="18"/>
      <c r="AH1432" s="18"/>
      <c r="AI1432" s="18"/>
    </row>
    <row r="1433" spans="9:35" x14ac:dyDescent="0.2">
      <c r="I1433" s="18"/>
      <c r="J1433" s="18"/>
      <c r="K1433" s="18"/>
      <c r="L1433" s="18"/>
      <c r="M1433" s="18"/>
      <c r="N1433" s="18"/>
      <c r="O1433" s="18"/>
      <c r="P1433" s="18"/>
      <c r="Q1433" s="18"/>
      <c r="R1433" s="18"/>
      <c r="S1433" s="18"/>
      <c r="T1433" s="18"/>
      <c r="U1433" s="18"/>
      <c r="V1433" s="18"/>
      <c r="W1433" s="18"/>
      <c r="X1433" s="18"/>
      <c r="Y1433" s="18"/>
      <c r="Z1433" s="18"/>
      <c r="AA1433" s="18"/>
      <c r="AB1433" s="18"/>
      <c r="AC1433" s="18"/>
      <c r="AD1433" s="18"/>
      <c r="AE1433" s="18"/>
      <c r="AF1433" s="18"/>
      <c r="AG1433" s="18"/>
      <c r="AH1433" s="18"/>
      <c r="AI1433" s="18"/>
    </row>
    <row r="1434" spans="9:35" x14ac:dyDescent="0.2">
      <c r="I1434" s="18"/>
      <c r="J1434" s="18"/>
      <c r="K1434" s="18"/>
      <c r="L1434" s="18"/>
      <c r="M1434" s="18"/>
      <c r="N1434" s="18"/>
      <c r="O1434" s="18"/>
      <c r="P1434" s="18"/>
      <c r="Q1434" s="18"/>
      <c r="R1434" s="18"/>
      <c r="S1434" s="18"/>
      <c r="T1434" s="18"/>
      <c r="U1434" s="18"/>
      <c r="V1434" s="18"/>
      <c r="W1434" s="18"/>
      <c r="X1434" s="18"/>
      <c r="Y1434" s="18"/>
      <c r="Z1434" s="18"/>
      <c r="AA1434" s="18"/>
      <c r="AB1434" s="18"/>
      <c r="AC1434" s="18"/>
      <c r="AD1434" s="18"/>
      <c r="AE1434" s="18"/>
      <c r="AF1434" s="18"/>
      <c r="AG1434" s="18"/>
      <c r="AH1434" s="18"/>
      <c r="AI1434" s="18"/>
    </row>
    <row r="1435" spans="9:35" x14ac:dyDescent="0.2">
      <c r="I1435" s="18"/>
      <c r="J1435" s="18"/>
      <c r="K1435" s="18"/>
      <c r="L1435" s="18"/>
      <c r="M1435" s="18"/>
      <c r="N1435" s="18"/>
      <c r="O1435" s="18"/>
      <c r="P1435" s="18"/>
      <c r="Q1435" s="18"/>
      <c r="R1435" s="18"/>
      <c r="S1435" s="18"/>
      <c r="T1435" s="18"/>
      <c r="U1435" s="18"/>
      <c r="V1435" s="18"/>
      <c r="W1435" s="18"/>
      <c r="X1435" s="18"/>
      <c r="Y1435" s="18"/>
      <c r="Z1435" s="18"/>
      <c r="AA1435" s="18"/>
      <c r="AB1435" s="18"/>
      <c r="AC1435" s="18"/>
      <c r="AD1435" s="18"/>
      <c r="AE1435" s="18"/>
      <c r="AF1435" s="18"/>
      <c r="AG1435" s="18"/>
      <c r="AH1435" s="18"/>
      <c r="AI1435" s="18"/>
    </row>
    <row r="1436" spans="9:35" x14ac:dyDescent="0.2">
      <c r="I1436" s="18"/>
      <c r="J1436" s="18"/>
      <c r="K1436" s="18"/>
      <c r="L1436" s="18"/>
      <c r="M1436" s="18"/>
      <c r="N1436" s="18"/>
      <c r="O1436" s="18"/>
      <c r="P1436" s="18"/>
      <c r="Q1436" s="18"/>
      <c r="R1436" s="18"/>
      <c r="S1436" s="18"/>
      <c r="T1436" s="18"/>
      <c r="U1436" s="18"/>
      <c r="V1436" s="18"/>
      <c r="W1436" s="18"/>
      <c r="X1436" s="18"/>
      <c r="Y1436" s="18"/>
      <c r="Z1436" s="18"/>
      <c r="AA1436" s="18"/>
      <c r="AB1436" s="18"/>
      <c r="AC1436" s="18"/>
      <c r="AD1436" s="18"/>
      <c r="AE1436" s="18"/>
      <c r="AF1436" s="18"/>
      <c r="AG1436" s="18"/>
      <c r="AH1436" s="18"/>
      <c r="AI1436" s="18"/>
    </row>
    <row r="1437" spans="9:35" x14ac:dyDescent="0.2">
      <c r="I1437" s="18"/>
      <c r="J1437" s="18"/>
      <c r="K1437" s="18"/>
      <c r="L1437" s="18"/>
      <c r="M1437" s="18"/>
      <c r="N1437" s="18"/>
      <c r="O1437" s="18"/>
      <c r="P1437" s="18"/>
      <c r="Q1437" s="18"/>
      <c r="R1437" s="18"/>
      <c r="S1437" s="18"/>
      <c r="T1437" s="18"/>
      <c r="U1437" s="18"/>
      <c r="V1437" s="18"/>
      <c r="W1437" s="18"/>
      <c r="X1437" s="18"/>
      <c r="Y1437" s="18"/>
      <c r="Z1437" s="18"/>
      <c r="AA1437" s="18"/>
      <c r="AB1437" s="18"/>
      <c r="AC1437" s="18"/>
      <c r="AD1437" s="18"/>
      <c r="AE1437" s="18"/>
      <c r="AF1437" s="18"/>
      <c r="AG1437" s="18"/>
      <c r="AH1437" s="18"/>
      <c r="AI1437" s="18"/>
    </row>
    <row r="1438" spans="9:35" x14ac:dyDescent="0.2">
      <c r="I1438" s="18"/>
      <c r="J1438" s="18"/>
      <c r="K1438" s="18"/>
      <c r="L1438" s="18"/>
      <c r="M1438" s="18"/>
      <c r="N1438" s="18"/>
      <c r="O1438" s="18"/>
      <c r="P1438" s="18"/>
      <c r="Q1438" s="18"/>
      <c r="R1438" s="18"/>
      <c r="S1438" s="18"/>
      <c r="T1438" s="18"/>
      <c r="U1438" s="18"/>
      <c r="V1438" s="18"/>
      <c r="W1438" s="18"/>
      <c r="X1438" s="18"/>
      <c r="Y1438" s="18"/>
      <c r="Z1438" s="18"/>
      <c r="AA1438" s="18"/>
      <c r="AB1438" s="18"/>
      <c r="AC1438" s="18"/>
      <c r="AD1438" s="18"/>
      <c r="AE1438" s="18"/>
      <c r="AF1438" s="18"/>
      <c r="AG1438" s="18"/>
      <c r="AH1438" s="18"/>
      <c r="AI1438" s="18"/>
    </row>
    <row r="1439" spans="9:35" x14ac:dyDescent="0.2">
      <c r="I1439" s="18"/>
      <c r="J1439" s="18"/>
      <c r="K1439" s="18"/>
      <c r="L1439" s="18"/>
      <c r="M1439" s="18"/>
      <c r="N1439" s="18"/>
      <c r="O1439" s="18"/>
      <c r="P1439" s="18"/>
      <c r="Q1439" s="18"/>
      <c r="R1439" s="18"/>
      <c r="S1439" s="18"/>
      <c r="T1439" s="18"/>
      <c r="U1439" s="18"/>
      <c r="V1439" s="18"/>
      <c r="W1439" s="18"/>
      <c r="X1439" s="18"/>
      <c r="Y1439" s="18"/>
      <c r="Z1439" s="18"/>
      <c r="AA1439" s="18"/>
      <c r="AB1439" s="18"/>
      <c r="AC1439" s="18"/>
      <c r="AD1439" s="18"/>
      <c r="AE1439" s="18"/>
      <c r="AF1439" s="18"/>
      <c r="AG1439" s="18"/>
      <c r="AH1439" s="18"/>
      <c r="AI1439" s="18"/>
    </row>
    <row r="1440" spans="9:35" x14ac:dyDescent="0.2">
      <c r="I1440" s="18"/>
      <c r="J1440" s="18"/>
      <c r="K1440" s="18"/>
      <c r="L1440" s="18"/>
      <c r="M1440" s="18"/>
      <c r="N1440" s="18"/>
      <c r="O1440" s="18"/>
      <c r="P1440" s="18"/>
      <c r="Q1440" s="18"/>
      <c r="R1440" s="18"/>
      <c r="S1440" s="18"/>
      <c r="T1440" s="18"/>
      <c r="U1440" s="18"/>
      <c r="V1440" s="18"/>
      <c r="W1440" s="18"/>
      <c r="X1440" s="18"/>
      <c r="Y1440" s="18"/>
      <c r="Z1440" s="18"/>
      <c r="AA1440" s="18"/>
      <c r="AB1440" s="18"/>
      <c r="AC1440" s="18"/>
      <c r="AD1440" s="18"/>
      <c r="AE1440" s="18"/>
      <c r="AF1440" s="18"/>
      <c r="AG1440" s="18"/>
      <c r="AH1440" s="18"/>
      <c r="AI1440" s="18"/>
    </row>
    <row r="1441" spans="9:35" x14ac:dyDescent="0.2">
      <c r="I1441" s="18"/>
      <c r="J1441" s="18"/>
      <c r="K1441" s="18"/>
      <c r="L1441" s="18"/>
      <c r="M1441" s="18"/>
      <c r="N1441" s="18"/>
      <c r="O1441" s="18"/>
      <c r="P1441" s="18"/>
      <c r="Q1441" s="18"/>
      <c r="R1441" s="18"/>
      <c r="S1441" s="18"/>
      <c r="T1441" s="18"/>
      <c r="U1441" s="18"/>
      <c r="V1441" s="18"/>
      <c r="W1441" s="18"/>
      <c r="X1441" s="18"/>
      <c r="Y1441" s="18"/>
      <c r="Z1441" s="18"/>
      <c r="AA1441" s="18"/>
      <c r="AB1441" s="18"/>
      <c r="AC1441" s="18"/>
      <c r="AD1441" s="18"/>
      <c r="AE1441" s="18"/>
      <c r="AF1441" s="18"/>
      <c r="AG1441" s="18"/>
      <c r="AH1441" s="18"/>
      <c r="AI1441" s="18"/>
    </row>
    <row r="1442" spans="9:35" x14ac:dyDescent="0.2">
      <c r="I1442" s="18"/>
      <c r="J1442" s="18"/>
      <c r="K1442" s="18"/>
      <c r="L1442" s="18"/>
      <c r="M1442" s="18"/>
      <c r="N1442" s="18"/>
      <c r="O1442" s="18"/>
      <c r="P1442" s="18"/>
      <c r="Q1442" s="18"/>
      <c r="R1442" s="18"/>
      <c r="S1442" s="18"/>
      <c r="T1442" s="18"/>
      <c r="U1442" s="18"/>
      <c r="V1442" s="18"/>
      <c r="W1442" s="18"/>
      <c r="X1442" s="18"/>
      <c r="Y1442" s="18"/>
      <c r="Z1442" s="18"/>
      <c r="AA1442" s="18"/>
      <c r="AB1442" s="18"/>
      <c r="AC1442" s="18"/>
      <c r="AD1442" s="18"/>
      <c r="AE1442" s="18"/>
      <c r="AF1442" s="18"/>
      <c r="AG1442" s="18"/>
      <c r="AH1442" s="18"/>
      <c r="AI1442" s="18"/>
    </row>
    <row r="1443" spans="9:35" x14ac:dyDescent="0.2">
      <c r="I1443" s="18"/>
      <c r="J1443" s="18"/>
      <c r="K1443" s="18"/>
      <c r="L1443" s="18"/>
      <c r="M1443" s="18"/>
      <c r="N1443" s="18"/>
      <c r="O1443" s="18"/>
      <c r="P1443" s="18"/>
      <c r="Q1443" s="18"/>
      <c r="R1443" s="18"/>
      <c r="S1443" s="18"/>
      <c r="T1443" s="18"/>
      <c r="U1443" s="18"/>
      <c r="V1443" s="18"/>
      <c r="W1443" s="18"/>
      <c r="X1443" s="18"/>
      <c r="Y1443" s="18"/>
      <c r="Z1443" s="18"/>
      <c r="AA1443" s="18"/>
      <c r="AB1443" s="18"/>
      <c r="AC1443" s="18"/>
      <c r="AD1443" s="18"/>
      <c r="AE1443" s="18"/>
      <c r="AF1443" s="18"/>
      <c r="AG1443" s="18"/>
      <c r="AH1443" s="18"/>
      <c r="AI1443" s="18"/>
    </row>
    <row r="1444" spans="9:35" x14ac:dyDescent="0.2">
      <c r="I1444" s="18"/>
      <c r="J1444" s="18"/>
      <c r="K1444" s="18"/>
      <c r="L1444" s="18"/>
      <c r="M1444" s="18"/>
      <c r="N1444" s="18"/>
      <c r="O1444" s="18"/>
      <c r="P1444" s="18"/>
      <c r="Q1444" s="18"/>
      <c r="R1444" s="18"/>
      <c r="S1444" s="18"/>
      <c r="T1444" s="18"/>
      <c r="U1444" s="18"/>
      <c r="V1444" s="18"/>
      <c r="W1444" s="18"/>
      <c r="X1444" s="18"/>
      <c r="Y1444" s="18"/>
      <c r="Z1444" s="18"/>
      <c r="AA1444" s="18"/>
      <c r="AB1444" s="18"/>
      <c r="AC1444" s="18"/>
      <c r="AD1444" s="18"/>
      <c r="AE1444" s="18"/>
      <c r="AF1444" s="18"/>
      <c r="AG1444" s="18"/>
      <c r="AH1444" s="18"/>
      <c r="AI1444" s="18"/>
    </row>
    <row r="1445" spans="9:35" x14ac:dyDescent="0.2">
      <c r="I1445" s="18"/>
      <c r="J1445" s="18"/>
      <c r="K1445" s="18"/>
      <c r="L1445" s="18"/>
      <c r="M1445" s="18"/>
      <c r="N1445" s="18"/>
      <c r="O1445" s="18"/>
      <c r="P1445" s="18"/>
      <c r="Q1445" s="18"/>
      <c r="R1445" s="18"/>
      <c r="S1445" s="18"/>
      <c r="T1445" s="18"/>
      <c r="U1445" s="18"/>
      <c r="V1445" s="18"/>
      <c r="W1445" s="18"/>
      <c r="X1445" s="18"/>
      <c r="Y1445" s="18"/>
      <c r="Z1445" s="18"/>
      <c r="AA1445" s="18"/>
      <c r="AB1445" s="18"/>
      <c r="AC1445" s="18"/>
      <c r="AD1445" s="18"/>
      <c r="AE1445" s="18"/>
      <c r="AF1445" s="18"/>
      <c r="AG1445" s="18"/>
      <c r="AH1445" s="18"/>
      <c r="AI1445" s="18"/>
    </row>
    <row r="1446" spans="9:35" x14ac:dyDescent="0.2">
      <c r="I1446" s="18"/>
      <c r="J1446" s="18"/>
      <c r="K1446" s="18"/>
      <c r="L1446" s="18"/>
      <c r="M1446" s="18"/>
      <c r="N1446" s="18"/>
      <c r="O1446" s="18"/>
      <c r="P1446" s="18"/>
      <c r="Q1446" s="18"/>
      <c r="R1446" s="18"/>
      <c r="S1446" s="18"/>
      <c r="T1446" s="18"/>
      <c r="U1446" s="18"/>
      <c r="V1446" s="18"/>
      <c r="W1446" s="18"/>
      <c r="X1446" s="18"/>
      <c r="Y1446" s="18"/>
      <c r="Z1446" s="18"/>
      <c r="AA1446" s="18"/>
      <c r="AB1446" s="18"/>
      <c r="AC1446" s="18"/>
      <c r="AD1446" s="18"/>
      <c r="AE1446" s="18"/>
      <c r="AF1446" s="18"/>
      <c r="AG1446" s="18"/>
      <c r="AH1446" s="18"/>
      <c r="AI1446" s="18"/>
    </row>
    <row r="1447" spans="9:35" x14ac:dyDescent="0.2">
      <c r="I1447" s="18"/>
      <c r="J1447" s="18"/>
      <c r="K1447" s="18"/>
      <c r="L1447" s="18"/>
      <c r="M1447" s="18"/>
      <c r="N1447" s="18"/>
      <c r="O1447" s="18"/>
      <c r="P1447" s="18"/>
      <c r="Q1447" s="18"/>
      <c r="R1447" s="18"/>
      <c r="S1447" s="18"/>
      <c r="T1447" s="18"/>
      <c r="U1447" s="18"/>
      <c r="V1447" s="18"/>
      <c r="W1447" s="18"/>
      <c r="X1447" s="18"/>
      <c r="Y1447" s="18"/>
      <c r="Z1447" s="18"/>
      <c r="AA1447" s="18"/>
      <c r="AB1447" s="18"/>
      <c r="AC1447" s="18"/>
      <c r="AD1447" s="18"/>
      <c r="AE1447" s="18"/>
      <c r="AF1447" s="18"/>
      <c r="AG1447" s="18"/>
      <c r="AH1447" s="18"/>
      <c r="AI1447" s="18"/>
    </row>
    <row r="1448" spans="9:35" x14ac:dyDescent="0.2">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row>
    <row r="1449" spans="9:35" x14ac:dyDescent="0.2">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row>
    <row r="1450" spans="9:35" x14ac:dyDescent="0.2">
      <c r="I1450" s="18"/>
      <c r="J1450" s="18"/>
      <c r="K1450" s="18"/>
      <c r="L1450" s="18"/>
      <c r="M1450" s="18"/>
      <c r="N1450" s="18"/>
      <c r="O1450" s="18"/>
      <c r="P1450" s="18"/>
      <c r="Q1450" s="18"/>
      <c r="R1450" s="18"/>
      <c r="S1450" s="18"/>
      <c r="T1450" s="18"/>
      <c r="U1450" s="18"/>
      <c r="V1450" s="18"/>
      <c r="W1450" s="18"/>
      <c r="X1450" s="18"/>
      <c r="Y1450" s="18"/>
      <c r="Z1450" s="18"/>
      <c r="AA1450" s="18"/>
      <c r="AB1450" s="18"/>
      <c r="AC1450" s="18"/>
      <c r="AD1450" s="18"/>
      <c r="AE1450" s="18"/>
      <c r="AF1450" s="18"/>
      <c r="AG1450" s="18"/>
      <c r="AH1450" s="18"/>
      <c r="AI1450" s="18"/>
    </row>
    <row r="1451" spans="9:35" x14ac:dyDescent="0.2">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row>
    <row r="1452" spans="9:35" x14ac:dyDescent="0.2">
      <c r="I1452" s="18"/>
      <c r="J1452" s="18"/>
      <c r="K1452" s="18"/>
      <c r="L1452" s="18"/>
      <c r="M1452" s="18"/>
      <c r="N1452" s="18"/>
      <c r="O1452" s="18"/>
      <c r="P1452" s="18"/>
      <c r="Q1452" s="18"/>
      <c r="R1452" s="18"/>
      <c r="S1452" s="18"/>
      <c r="T1452" s="18"/>
      <c r="U1452" s="18"/>
      <c r="V1452" s="18"/>
      <c r="W1452" s="18"/>
      <c r="X1452" s="18"/>
      <c r="Y1452" s="18"/>
      <c r="Z1452" s="18"/>
      <c r="AA1452" s="18"/>
      <c r="AB1452" s="18"/>
      <c r="AC1452" s="18"/>
      <c r="AD1452" s="18"/>
      <c r="AE1452" s="18"/>
      <c r="AF1452" s="18"/>
      <c r="AG1452" s="18"/>
      <c r="AH1452" s="18"/>
      <c r="AI1452" s="18"/>
    </row>
    <row r="1453" spans="9:35" x14ac:dyDescent="0.2">
      <c r="I1453" s="18"/>
      <c r="J1453" s="18"/>
      <c r="K1453" s="18"/>
      <c r="L1453" s="18"/>
      <c r="M1453" s="18"/>
      <c r="N1453" s="18"/>
      <c r="O1453" s="18"/>
      <c r="P1453" s="18"/>
      <c r="Q1453" s="18"/>
      <c r="R1453" s="18"/>
      <c r="S1453" s="18"/>
      <c r="T1453" s="18"/>
      <c r="U1453" s="18"/>
      <c r="V1453" s="18"/>
      <c r="W1453" s="18"/>
      <c r="X1453" s="18"/>
      <c r="Y1453" s="18"/>
      <c r="Z1453" s="18"/>
      <c r="AA1453" s="18"/>
      <c r="AB1453" s="18"/>
      <c r="AC1453" s="18"/>
      <c r="AD1453" s="18"/>
      <c r="AE1453" s="18"/>
      <c r="AF1453" s="18"/>
      <c r="AG1453" s="18"/>
      <c r="AH1453" s="18"/>
      <c r="AI1453" s="18"/>
    </row>
    <row r="1454" spans="9:35" x14ac:dyDescent="0.2">
      <c r="I1454" s="18"/>
      <c r="J1454" s="18"/>
      <c r="K1454" s="18"/>
      <c r="L1454" s="18"/>
      <c r="M1454" s="18"/>
      <c r="N1454" s="18"/>
      <c r="O1454" s="18"/>
      <c r="P1454" s="18"/>
      <c r="Q1454" s="18"/>
      <c r="R1454" s="18"/>
      <c r="S1454" s="18"/>
      <c r="T1454" s="18"/>
      <c r="U1454" s="18"/>
      <c r="V1454" s="18"/>
      <c r="W1454" s="18"/>
      <c r="X1454" s="18"/>
      <c r="Y1454" s="18"/>
      <c r="Z1454" s="18"/>
      <c r="AA1454" s="18"/>
      <c r="AB1454" s="18"/>
      <c r="AC1454" s="18"/>
      <c r="AD1454" s="18"/>
      <c r="AE1454" s="18"/>
      <c r="AF1454" s="18"/>
      <c r="AG1454" s="18"/>
      <c r="AH1454" s="18"/>
      <c r="AI1454" s="18"/>
    </row>
    <row r="1455" spans="9:35" x14ac:dyDescent="0.2">
      <c r="I1455" s="18"/>
      <c r="J1455" s="18"/>
      <c r="K1455" s="18"/>
      <c r="L1455" s="18"/>
      <c r="M1455" s="18"/>
      <c r="N1455" s="18"/>
      <c r="O1455" s="18"/>
      <c r="P1455" s="18"/>
      <c r="Q1455" s="18"/>
      <c r="R1455" s="18"/>
      <c r="S1455" s="18"/>
      <c r="T1455" s="18"/>
      <c r="U1455" s="18"/>
      <c r="V1455" s="18"/>
      <c r="W1455" s="18"/>
      <c r="X1455" s="18"/>
      <c r="Y1455" s="18"/>
      <c r="Z1455" s="18"/>
      <c r="AA1455" s="18"/>
      <c r="AB1455" s="18"/>
      <c r="AC1455" s="18"/>
      <c r="AD1455" s="18"/>
      <c r="AE1455" s="18"/>
      <c r="AF1455" s="18"/>
      <c r="AG1455" s="18"/>
      <c r="AH1455" s="18"/>
      <c r="AI1455" s="18"/>
    </row>
    <row r="1456" spans="9:35" x14ac:dyDescent="0.2">
      <c r="I1456" s="18"/>
      <c r="J1456" s="18"/>
      <c r="K1456" s="18"/>
      <c r="L1456" s="18"/>
      <c r="M1456" s="18"/>
      <c r="N1456" s="18"/>
      <c r="O1456" s="18"/>
      <c r="P1456" s="18"/>
      <c r="Q1456" s="18"/>
      <c r="R1456" s="18"/>
      <c r="S1456" s="18"/>
      <c r="T1456" s="18"/>
      <c r="U1456" s="18"/>
      <c r="V1456" s="18"/>
      <c r="W1456" s="18"/>
      <c r="X1456" s="18"/>
      <c r="Y1456" s="18"/>
      <c r="Z1456" s="18"/>
      <c r="AA1456" s="18"/>
      <c r="AB1456" s="18"/>
      <c r="AC1456" s="18"/>
      <c r="AD1456" s="18"/>
      <c r="AE1456" s="18"/>
      <c r="AF1456" s="18"/>
      <c r="AG1456" s="18"/>
      <c r="AH1456" s="18"/>
      <c r="AI1456" s="18"/>
    </row>
    <row r="1457" spans="9:35" x14ac:dyDescent="0.2">
      <c r="I1457" s="18"/>
      <c r="J1457" s="18"/>
      <c r="K1457" s="18"/>
      <c r="L1457" s="18"/>
      <c r="M1457" s="18"/>
      <c r="N1457" s="18"/>
      <c r="O1457" s="18"/>
      <c r="P1457" s="18"/>
      <c r="Q1457" s="18"/>
      <c r="R1457" s="18"/>
      <c r="S1457" s="18"/>
      <c r="T1457" s="18"/>
      <c r="U1457" s="18"/>
      <c r="V1457" s="18"/>
      <c r="W1457" s="18"/>
      <c r="X1457" s="18"/>
      <c r="Y1457" s="18"/>
      <c r="Z1457" s="18"/>
      <c r="AA1457" s="18"/>
      <c r="AB1457" s="18"/>
      <c r="AC1457" s="18"/>
      <c r="AD1457" s="18"/>
      <c r="AE1457" s="18"/>
      <c r="AF1457" s="18"/>
      <c r="AG1457" s="18"/>
      <c r="AH1457" s="18"/>
      <c r="AI1457" s="18"/>
    </row>
    <row r="1458" spans="9:35" x14ac:dyDescent="0.2">
      <c r="I1458" s="18"/>
      <c r="J1458" s="18"/>
      <c r="K1458" s="18"/>
      <c r="L1458" s="18"/>
      <c r="M1458" s="18"/>
      <c r="N1458" s="18"/>
      <c r="O1458" s="18"/>
      <c r="P1458" s="18"/>
      <c r="Q1458" s="18"/>
      <c r="R1458" s="18"/>
      <c r="S1458" s="18"/>
      <c r="T1458" s="18"/>
      <c r="U1458" s="18"/>
      <c r="V1458" s="18"/>
      <c r="W1458" s="18"/>
      <c r="X1458" s="18"/>
      <c r="Y1458" s="18"/>
      <c r="Z1458" s="18"/>
      <c r="AA1458" s="18"/>
      <c r="AB1458" s="18"/>
      <c r="AC1458" s="18"/>
      <c r="AD1458" s="18"/>
      <c r="AE1458" s="18"/>
      <c r="AF1458" s="18"/>
      <c r="AG1458" s="18"/>
      <c r="AH1458" s="18"/>
      <c r="AI1458" s="18"/>
    </row>
    <row r="1459" spans="9:35" x14ac:dyDescent="0.2">
      <c r="I1459" s="18"/>
      <c r="J1459" s="18"/>
      <c r="K1459" s="18"/>
      <c r="L1459" s="18"/>
      <c r="M1459" s="18"/>
      <c r="N1459" s="18"/>
      <c r="O1459" s="18"/>
      <c r="P1459" s="18"/>
      <c r="Q1459" s="18"/>
      <c r="R1459" s="18"/>
      <c r="S1459" s="18"/>
      <c r="T1459" s="18"/>
      <c r="U1459" s="18"/>
      <c r="V1459" s="18"/>
      <c r="W1459" s="18"/>
      <c r="X1459" s="18"/>
      <c r="Y1459" s="18"/>
      <c r="Z1459" s="18"/>
      <c r="AA1459" s="18"/>
      <c r="AB1459" s="18"/>
      <c r="AC1459" s="18"/>
      <c r="AD1459" s="18"/>
      <c r="AE1459" s="18"/>
      <c r="AF1459" s="18"/>
      <c r="AG1459" s="18"/>
      <c r="AH1459" s="18"/>
      <c r="AI1459" s="18"/>
    </row>
    <row r="1460" spans="9:35" x14ac:dyDescent="0.2">
      <c r="I1460" s="18"/>
      <c r="J1460" s="18"/>
      <c r="K1460" s="18"/>
      <c r="L1460" s="18"/>
      <c r="M1460" s="18"/>
      <c r="N1460" s="18"/>
      <c r="O1460" s="18"/>
      <c r="P1460" s="18"/>
      <c r="Q1460" s="18"/>
      <c r="R1460" s="18"/>
      <c r="S1460" s="18"/>
      <c r="T1460" s="18"/>
      <c r="U1460" s="18"/>
      <c r="V1460" s="18"/>
      <c r="W1460" s="18"/>
      <c r="X1460" s="18"/>
      <c r="Y1460" s="18"/>
      <c r="Z1460" s="18"/>
      <c r="AA1460" s="18"/>
      <c r="AB1460" s="18"/>
      <c r="AC1460" s="18"/>
      <c r="AD1460" s="18"/>
      <c r="AE1460" s="18"/>
      <c r="AF1460" s="18"/>
      <c r="AG1460" s="18"/>
      <c r="AH1460" s="18"/>
      <c r="AI1460" s="18"/>
    </row>
    <row r="1461" spans="9:35" x14ac:dyDescent="0.2">
      <c r="I1461" s="18"/>
      <c r="J1461" s="18"/>
      <c r="K1461" s="18"/>
      <c r="L1461" s="18"/>
      <c r="M1461" s="18"/>
      <c r="N1461" s="18"/>
      <c r="O1461" s="18"/>
      <c r="P1461" s="18"/>
      <c r="Q1461" s="18"/>
      <c r="R1461" s="18"/>
      <c r="S1461" s="18"/>
      <c r="T1461" s="18"/>
      <c r="U1461" s="18"/>
      <c r="V1461" s="18"/>
      <c r="W1461" s="18"/>
      <c r="X1461" s="18"/>
      <c r="Y1461" s="18"/>
      <c r="Z1461" s="18"/>
      <c r="AA1461" s="18"/>
      <c r="AB1461" s="18"/>
      <c r="AC1461" s="18"/>
      <c r="AD1461" s="18"/>
      <c r="AE1461" s="18"/>
      <c r="AF1461" s="18"/>
      <c r="AG1461" s="18"/>
      <c r="AH1461" s="18"/>
      <c r="AI1461" s="18"/>
    </row>
    <row r="1462" spans="9:35" x14ac:dyDescent="0.2">
      <c r="I1462" s="18"/>
      <c r="J1462" s="18"/>
      <c r="K1462" s="18"/>
      <c r="L1462" s="18"/>
      <c r="M1462" s="18"/>
      <c r="N1462" s="18"/>
      <c r="O1462" s="18"/>
      <c r="P1462" s="18"/>
      <c r="Q1462" s="18"/>
      <c r="R1462" s="18"/>
      <c r="S1462" s="18"/>
      <c r="T1462" s="18"/>
      <c r="U1462" s="18"/>
      <c r="V1462" s="18"/>
      <c r="W1462" s="18"/>
      <c r="X1462" s="18"/>
      <c r="Y1462" s="18"/>
      <c r="Z1462" s="18"/>
      <c r="AA1462" s="18"/>
      <c r="AB1462" s="18"/>
      <c r="AC1462" s="18"/>
      <c r="AD1462" s="18"/>
      <c r="AE1462" s="18"/>
      <c r="AF1462" s="18"/>
      <c r="AG1462" s="18"/>
      <c r="AH1462" s="18"/>
      <c r="AI1462" s="18"/>
    </row>
    <row r="1463" spans="9:35" x14ac:dyDescent="0.2">
      <c r="I1463" s="18"/>
      <c r="J1463" s="18"/>
      <c r="K1463" s="18"/>
      <c r="L1463" s="18"/>
      <c r="M1463" s="18"/>
      <c r="N1463" s="18"/>
      <c r="O1463" s="18"/>
      <c r="P1463" s="18"/>
      <c r="Q1463" s="18"/>
      <c r="R1463" s="18"/>
      <c r="S1463" s="18"/>
      <c r="T1463" s="18"/>
      <c r="U1463" s="18"/>
      <c r="V1463" s="18"/>
      <c r="W1463" s="18"/>
      <c r="X1463" s="18"/>
      <c r="Y1463" s="18"/>
      <c r="Z1463" s="18"/>
      <c r="AA1463" s="18"/>
      <c r="AB1463" s="18"/>
      <c r="AC1463" s="18"/>
      <c r="AD1463" s="18"/>
      <c r="AE1463" s="18"/>
      <c r="AF1463" s="18"/>
      <c r="AG1463" s="18"/>
      <c r="AH1463" s="18"/>
      <c r="AI1463" s="18"/>
    </row>
    <row r="1464" spans="9:35" x14ac:dyDescent="0.2">
      <c r="I1464" s="18"/>
      <c r="J1464" s="18"/>
      <c r="K1464" s="18"/>
      <c r="L1464" s="18"/>
      <c r="M1464" s="18"/>
      <c r="N1464" s="18"/>
      <c r="O1464" s="18"/>
      <c r="P1464" s="18"/>
      <c r="Q1464" s="18"/>
      <c r="R1464" s="18"/>
      <c r="S1464" s="18"/>
      <c r="T1464" s="18"/>
      <c r="U1464" s="18"/>
      <c r="V1464" s="18"/>
      <c r="W1464" s="18"/>
      <c r="X1464" s="18"/>
      <c r="Y1464" s="18"/>
      <c r="Z1464" s="18"/>
      <c r="AA1464" s="18"/>
      <c r="AB1464" s="18"/>
      <c r="AC1464" s="18"/>
      <c r="AD1464" s="18"/>
      <c r="AE1464" s="18"/>
      <c r="AF1464" s="18"/>
      <c r="AG1464" s="18"/>
      <c r="AH1464" s="18"/>
      <c r="AI1464" s="18"/>
    </row>
    <row r="1465" spans="9:35" x14ac:dyDescent="0.2">
      <c r="I1465" s="18"/>
      <c r="J1465" s="18"/>
      <c r="K1465" s="18"/>
      <c r="L1465" s="18"/>
      <c r="M1465" s="18"/>
      <c r="N1465" s="18"/>
      <c r="O1465" s="18"/>
      <c r="P1465" s="18"/>
      <c r="Q1465" s="18"/>
      <c r="R1465" s="18"/>
      <c r="S1465" s="18"/>
      <c r="T1465" s="18"/>
      <c r="U1465" s="18"/>
      <c r="V1465" s="18"/>
      <c r="W1465" s="18"/>
      <c r="X1465" s="18"/>
      <c r="Y1465" s="18"/>
      <c r="Z1465" s="18"/>
      <c r="AA1465" s="18"/>
      <c r="AB1465" s="18"/>
      <c r="AC1465" s="18"/>
      <c r="AD1465" s="18"/>
      <c r="AE1465" s="18"/>
      <c r="AF1465" s="18"/>
      <c r="AG1465" s="18"/>
      <c r="AH1465" s="18"/>
      <c r="AI1465" s="18"/>
    </row>
    <row r="1466" spans="9:35" x14ac:dyDescent="0.2">
      <c r="I1466" s="18"/>
      <c r="J1466" s="18"/>
      <c r="K1466" s="18"/>
      <c r="L1466" s="18"/>
      <c r="M1466" s="18"/>
      <c r="N1466" s="18"/>
      <c r="O1466" s="18"/>
      <c r="P1466" s="18"/>
      <c r="Q1466" s="18"/>
      <c r="R1466" s="18"/>
      <c r="S1466" s="18"/>
      <c r="T1466" s="18"/>
      <c r="U1466" s="18"/>
      <c r="V1466" s="18"/>
      <c r="W1466" s="18"/>
      <c r="X1466" s="18"/>
      <c r="Y1466" s="18"/>
      <c r="Z1466" s="18"/>
      <c r="AA1466" s="18"/>
      <c r="AB1466" s="18"/>
      <c r="AC1466" s="18"/>
      <c r="AD1466" s="18"/>
      <c r="AE1466" s="18"/>
      <c r="AF1466" s="18"/>
      <c r="AG1466" s="18"/>
      <c r="AH1466" s="18"/>
      <c r="AI1466" s="18"/>
    </row>
    <row r="1467" spans="9:35" x14ac:dyDescent="0.2">
      <c r="I1467" s="18"/>
      <c r="J1467" s="18"/>
      <c r="K1467" s="18"/>
      <c r="L1467" s="18"/>
      <c r="M1467" s="18"/>
      <c r="N1467" s="18"/>
      <c r="O1467" s="18"/>
      <c r="P1467" s="18"/>
      <c r="Q1467" s="18"/>
      <c r="R1467" s="18"/>
      <c r="S1467" s="18"/>
      <c r="T1467" s="18"/>
      <c r="U1467" s="18"/>
      <c r="V1467" s="18"/>
      <c r="W1467" s="18"/>
      <c r="X1467" s="18"/>
      <c r="Y1467" s="18"/>
      <c r="Z1467" s="18"/>
      <c r="AA1467" s="18"/>
      <c r="AB1467" s="18"/>
      <c r="AC1467" s="18"/>
      <c r="AD1467" s="18"/>
      <c r="AE1467" s="18"/>
      <c r="AF1467" s="18"/>
      <c r="AG1467" s="18"/>
      <c r="AH1467" s="18"/>
      <c r="AI1467" s="18"/>
    </row>
    <row r="1468" spans="9:35" x14ac:dyDescent="0.2">
      <c r="I1468" s="18"/>
      <c r="J1468" s="18"/>
      <c r="K1468" s="18"/>
      <c r="L1468" s="18"/>
      <c r="M1468" s="18"/>
      <c r="N1468" s="18"/>
      <c r="O1468" s="18"/>
      <c r="P1468" s="18"/>
      <c r="Q1468" s="18"/>
      <c r="R1468" s="18"/>
      <c r="S1468" s="18"/>
      <c r="T1468" s="18"/>
      <c r="U1468" s="18"/>
      <c r="V1468" s="18"/>
      <c r="W1468" s="18"/>
      <c r="X1468" s="18"/>
      <c r="Y1468" s="18"/>
      <c r="Z1468" s="18"/>
      <c r="AA1468" s="18"/>
      <c r="AB1468" s="18"/>
      <c r="AC1468" s="18"/>
      <c r="AD1468" s="18"/>
      <c r="AE1468" s="18"/>
      <c r="AF1468" s="18"/>
      <c r="AG1468" s="18"/>
      <c r="AH1468" s="18"/>
      <c r="AI1468" s="18"/>
    </row>
    <row r="1469" spans="9:35" x14ac:dyDescent="0.2">
      <c r="I1469" s="18"/>
      <c r="J1469" s="18"/>
      <c r="K1469" s="18"/>
      <c r="L1469" s="18"/>
      <c r="M1469" s="18"/>
      <c r="N1469" s="18"/>
      <c r="O1469" s="18"/>
      <c r="P1469" s="18"/>
      <c r="Q1469" s="18"/>
      <c r="R1469" s="18"/>
      <c r="S1469" s="18"/>
      <c r="T1469" s="18"/>
      <c r="U1469" s="18"/>
      <c r="V1469" s="18"/>
      <c r="W1469" s="18"/>
      <c r="X1469" s="18"/>
      <c r="Y1469" s="18"/>
      <c r="Z1469" s="18"/>
      <c r="AA1469" s="18"/>
      <c r="AB1469" s="18"/>
      <c r="AC1469" s="18"/>
      <c r="AD1469" s="18"/>
      <c r="AE1469" s="18"/>
      <c r="AF1469" s="18"/>
      <c r="AG1469" s="18"/>
      <c r="AH1469" s="18"/>
      <c r="AI1469" s="18"/>
    </row>
    <row r="1470" spans="9:35" x14ac:dyDescent="0.2">
      <c r="I1470" s="18"/>
      <c r="J1470" s="18"/>
      <c r="K1470" s="18"/>
      <c r="L1470" s="18"/>
      <c r="M1470" s="18"/>
      <c r="N1470" s="18"/>
      <c r="O1470" s="18"/>
      <c r="P1470" s="18"/>
      <c r="Q1470" s="18"/>
      <c r="R1470" s="18"/>
      <c r="S1470" s="18"/>
      <c r="T1470" s="18"/>
      <c r="U1470" s="18"/>
      <c r="V1470" s="18"/>
      <c r="W1470" s="18"/>
      <c r="X1470" s="18"/>
      <c r="Y1470" s="18"/>
      <c r="Z1470" s="18"/>
      <c r="AA1470" s="18"/>
      <c r="AB1470" s="18"/>
      <c r="AC1470" s="18"/>
      <c r="AD1470" s="18"/>
      <c r="AE1470" s="18"/>
      <c r="AF1470" s="18"/>
      <c r="AG1470" s="18"/>
      <c r="AH1470" s="18"/>
      <c r="AI1470" s="18"/>
    </row>
    <row r="1471" spans="9:35" x14ac:dyDescent="0.2">
      <c r="I1471" s="18"/>
      <c r="J1471" s="18"/>
      <c r="K1471" s="18"/>
      <c r="L1471" s="18"/>
      <c r="M1471" s="18"/>
      <c r="N1471" s="18"/>
      <c r="O1471" s="18"/>
      <c r="P1471" s="18"/>
      <c r="Q1471" s="18"/>
      <c r="R1471" s="18"/>
      <c r="S1471" s="18"/>
      <c r="T1471" s="18"/>
      <c r="U1471" s="18"/>
      <c r="V1471" s="18"/>
      <c r="W1471" s="18"/>
      <c r="X1471" s="18"/>
      <c r="Y1471" s="18"/>
      <c r="Z1471" s="18"/>
      <c r="AA1471" s="18"/>
      <c r="AB1471" s="18"/>
      <c r="AC1471" s="18"/>
      <c r="AD1471" s="18"/>
      <c r="AE1471" s="18"/>
      <c r="AF1471" s="18"/>
      <c r="AG1471" s="18"/>
      <c r="AH1471" s="18"/>
      <c r="AI1471" s="18"/>
    </row>
    <row r="1472" spans="9:35" x14ac:dyDescent="0.2">
      <c r="I1472" s="18"/>
      <c r="J1472" s="18"/>
      <c r="K1472" s="18"/>
      <c r="L1472" s="18"/>
      <c r="M1472" s="18"/>
      <c r="N1472" s="18"/>
      <c r="O1472" s="18"/>
      <c r="P1472" s="18"/>
      <c r="Q1472" s="18"/>
      <c r="R1472" s="18"/>
      <c r="S1472" s="18"/>
      <c r="T1472" s="18"/>
      <c r="U1472" s="18"/>
      <c r="V1472" s="18"/>
      <c r="W1472" s="18"/>
      <c r="X1472" s="18"/>
      <c r="Y1472" s="18"/>
      <c r="Z1472" s="18"/>
      <c r="AA1472" s="18"/>
      <c r="AB1472" s="18"/>
      <c r="AC1472" s="18"/>
      <c r="AD1472" s="18"/>
      <c r="AE1472" s="18"/>
      <c r="AF1472" s="18"/>
      <c r="AG1472" s="18"/>
      <c r="AH1472" s="18"/>
      <c r="AI1472" s="18"/>
    </row>
    <row r="1473" spans="9:35" x14ac:dyDescent="0.2">
      <c r="I1473" s="18"/>
      <c r="J1473" s="18"/>
      <c r="K1473" s="18"/>
      <c r="L1473" s="18"/>
      <c r="M1473" s="18"/>
      <c r="N1473" s="18"/>
      <c r="O1473" s="18"/>
      <c r="P1473" s="18"/>
      <c r="Q1473" s="18"/>
      <c r="R1473" s="18"/>
      <c r="S1473" s="18"/>
      <c r="T1473" s="18"/>
      <c r="U1473" s="18"/>
      <c r="V1473" s="18"/>
      <c r="W1473" s="18"/>
      <c r="X1473" s="18"/>
      <c r="Y1473" s="18"/>
      <c r="Z1473" s="18"/>
      <c r="AA1473" s="18"/>
      <c r="AB1473" s="18"/>
      <c r="AC1473" s="18"/>
      <c r="AD1473" s="18"/>
      <c r="AE1473" s="18"/>
      <c r="AF1473" s="18"/>
      <c r="AG1473" s="18"/>
      <c r="AH1473" s="18"/>
      <c r="AI1473" s="18"/>
    </row>
    <row r="1474" spans="9:35" x14ac:dyDescent="0.2">
      <c r="I1474" s="18"/>
      <c r="J1474" s="18"/>
      <c r="K1474" s="18"/>
      <c r="L1474" s="18"/>
      <c r="M1474" s="18"/>
      <c r="N1474" s="18"/>
      <c r="O1474" s="18"/>
      <c r="P1474" s="18"/>
      <c r="Q1474" s="18"/>
      <c r="R1474" s="18"/>
      <c r="S1474" s="18"/>
      <c r="T1474" s="18"/>
      <c r="U1474" s="18"/>
      <c r="V1474" s="18"/>
      <c r="W1474" s="18"/>
      <c r="X1474" s="18"/>
      <c r="Y1474" s="18"/>
      <c r="Z1474" s="18"/>
      <c r="AA1474" s="18"/>
      <c r="AB1474" s="18"/>
      <c r="AC1474" s="18"/>
      <c r="AD1474" s="18"/>
      <c r="AE1474" s="18"/>
      <c r="AF1474" s="18"/>
      <c r="AG1474" s="18"/>
      <c r="AH1474" s="18"/>
      <c r="AI1474" s="18"/>
    </row>
    <row r="1475" spans="9:35" x14ac:dyDescent="0.2">
      <c r="I1475" s="18"/>
      <c r="J1475" s="18"/>
      <c r="K1475" s="18"/>
      <c r="L1475" s="18"/>
      <c r="M1475" s="18"/>
      <c r="N1475" s="18"/>
      <c r="O1475" s="18"/>
      <c r="P1475" s="18"/>
      <c r="Q1475" s="18"/>
      <c r="R1475" s="18"/>
      <c r="S1475" s="18"/>
      <c r="T1475" s="18"/>
      <c r="U1475" s="18"/>
      <c r="V1475" s="18"/>
      <c r="W1475" s="18"/>
      <c r="X1475" s="18"/>
      <c r="Y1475" s="18"/>
      <c r="Z1475" s="18"/>
      <c r="AA1475" s="18"/>
      <c r="AB1475" s="18"/>
      <c r="AC1475" s="18"/>
      <c r="AD1475" s="18"/>
      <c r="AE1475" s="18"/>
      <c r="AF1475" s="18"/>
      <c r="AG1475" s="18"/>
      <c r="AH1475" s="18"/>
      <c r="AI1475" s="18"/>
    </row>
    <row r="1476" spans="9:35" x14ac:dyDescent="0.2">
      <c r="I1476" s="18"/>
      <c r="J1476" s="18"/>
      <c r="K1476" s="18"/>
      <c r="L1476" s="18"/>
      <c r="M1476" s="18"/>
      <c r="N1476" s="18"/>
      <c r="O1476" s="18"/>
      <c r="P1476" s="18"/>
      <c r="Q1476" s="18"/>
      <c r="R1476" s="18"/>
      <c r="S1476" s="18"/>
      <c r="T1476" s="18"/>
      <c r="U1476" s="18"/>
      <c r="V1476" s="18"/>
      <c r="W1476" s="18"/>
      <c r="X1476" s="18"/>
      <c r="Y1476" s="18"/>
      <c r="Z1476" s="18"/>
      <c r="AA1476" s="18"/>
      <c r="AB1476" s="18"/>
      <c r="AC1476" s="18"/>
      <c r="AD1476" s="18"/>
      <c r="AE1476" s="18"/>
      <c r="AF1476" s="18"/>
      <c r="AG1476" s="18"/>
      <c r="AH1476" s="18"/>
      <c r="AI1476" s="18"/>
    </row>
    <row r="1477" spans="9:35" x14ac:dyDescent="0.2">
      <c r="I1477" s="18"/>
      <c r="J1477" s="18"/>
      <c r="K1477" s="18"/>
      <c r="L1477" s="18"/>
      <c r="M1477" s="18"/>
      <c r="N1477" s="18"/>
      <c r="O1477" s="18"/>
      <c r="P1477" s="18"/>
      <c r="Q1477" s="18"/>
      <c r="R1477" s="18"/>
      <c r="S1477" s="18"/>
      <c r="T1477" s="18"/>
      <c r="U1477" s="18"/>
      <c r="V1477" s="18"/>
      <c r="W1477" s="18"/>
      <c r="X1477" s="18"/>
      <c r="Y1477" s="18"/>
      <c r="Z1477" s="18"/>
      <c r="AA1477" s="18"/>
      <c r="AB1477" s="18"/>
      <c r="AC1477" s="18"/>
      <c r="AD1477" s="18"/>
      <c r="AE1477" s="18"/>
      <c r="AF1477" s="18"/>
      <c r="AG1477" s="18"/>
      <c r="AH1477" s="18"/>
      <c r="AI1477" s="18"/>
    </row>
    <row r="1478" spans="9:35" x14ac:dyDescent="0.2">
      <c r="I1478" s="18"/>
      <c r="J1478" s="18"/>
      <c r="K1478" s="18"/>
      <c r="L1478" s="18"/>
      <c r="M1478" s="18"/>
      <c r="N1478" s="18"/>
      <c r="O1478" s="18"/>
      <c r="P1478" s="18"/>
      <c r="Q1478" s="18"/>
      <c r="R1478" s="18"/>
      <c r="S1478" s="18"/>
      <c r="T1478" s="18"/>
      <c r="U1478" s="18"/>
      <c r="V1478" s="18"/>
      <c r="W1478" s="18"/>
      <c r="X1478" s="18"/>
      <c r="Y1478" s="18"/>
      <c r="Z1478" s="18"/>
      <c r="AA1478" s="18"/>
      <c r="AB1478" s="18"/>
      <c r="AC1478" s="18"/>
      <c r="AD1478" s="18"/>
      <c r="AE1478" s="18"/>
      <c r="AF1478" s="18"/>
      <c r="AG1478" s="18"/>
      <c r="AH1478" s="18"/>
      <c r="AI1478" s="18"/>
    </row>
    <row r="1479" spans="9:35" x14ac:dyDescent="0.2">
      <c r="I1479" s="18"/>
      <c r="J1479" s="18"/>
      <c r="K1479" s="18"/>
      <c r="L1479" s="18"/>
      <c r="M1479" s="18"/>
      <c r="N1479" s="18"/>
      <c r="O1479" s="18"/>
      <c r="P1479" s="18"/>
      <c r="Q1479" s="18"/>
      <c r="R1479" s="18"/>
      <c r="S1479" s="18"/>
      <c r="T1479" s="18"/>
      <c r="U1479" s="18"/>
      <c r="V1479" s="18"/>
      <c r="W1479" s="18"/>
      <c r="X1479" s="18"/>
      <c r="Y1479" s="18"/>
      <c r="Z1479" s="18"/>
      <c r="AA1479" s="18"/>
      <c r="AB1479" s="18"/>
      <c r="AC1479" s="18"/>
      <c r="AD1479" s="18"/>
      <c r="AE1479" s="18"/>
      <c r="AF1479" s="18"/>
      <c r="AG1479" s="18"/>
      <c r="AH1479" s="18"/>
      <c r="AI1479" s="18"/>
    </row>
    <row r="1480" spans="9:35" x14ac:dyDescent="0.2">
      <c r="I1480" s="18"/>
      <c r="J1480" s="18"/>
      <c r="K1480" s="18"/>
      <c r="L1480" s="18"/>
      <c r="M1480" s="18"/>
      <c r="N1480" s="18"/>
      <c r="O1480" s="18"/>
      <c r="P1480" s="18"/>
      <c r="Q1480" s="18"/>
      <c r="R1480" s="18"/>
      <c r="S1480" s="18"/>
      <c r="T1480" s="18"/>
      <c r="U1480" s="18"/>
      <c r="V1480" s="18"/>
      <c r="W1480" s="18"/>
      <c r="X1480" s="18"/>
      <c r="Y1480" s="18"/>
      <c r="Z1480" s="18"/>
      <c r="AA1480" s="18"/>
      <c r="AB1480" s="18"/>
      <c r="AC1480" s="18"/>
      <c r="AD1480" s="18"/>
      <c r="AE1480" s="18"/>
      <c r="AF1480" s="18"/>
      <c r="AG1480" s="18"/>
      <c r="AH1480" s="18"/>
      <c r="AI1480" s="18"/>
    </row>
  </sheetData>
  <protectedRanges>
    <protectedRange sqref="B14 D8:D11" name="Oblast1"/>
  </protectedRanges>
  <mergeCells count="3">
    <mergeCell ref="B13:C13"/>
    <mergeCell ref="D13:H13"/>
    <mergeCell ref="B14:H19"/>
  </mergeCells>
  <dataValidations count="2">
    <dataValidation type="list" allowBlank="1" showInputMessage="1" showErrorMessage="1" sqref="D11 D8" xr:uid="{00000000-0002-0000-0800-000000000000}">
      <formula1>$C$20:$C$25</formula1>
    </dataValidation>
    <dataValidation type="list" allowBlank="1" showInputMessage="1" showErrorMessage="1" sqref="D9:D10" xr:uid="{00000000-0002-0000-0800-000001000000}">
      <formula1>$D$21:$D$24</formula1>
    </dataValidation>
  </dataValidations>
  <pageMargins left="0.7" right="0.7" top="0.78740157499999996" bottom="0.78740157499999996" header="0.3" footer="0.3"/>
  <pageSetup paperSize="9" scale="69" orientation="landscape"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55"/>
  <sheetViews>
    <sheetView topLeftCell="A9" zoomScaleNormal="100" workbookViewId="0">
      <selection activeCell="H11" sqref="H11"/>
    </sheetView>
  </sheetViews>
  <sheetFormatPr defaultColWidth="9.140625" defaultRowHeight="12.75" x14ac:dyDescent="0.2"/>
  <cols>
    <col min="1" max="1" width="2.140625" style="1" customWidth="1"/>
    <col min="2" max="2" width="8.42578125" style="1" customWidth="1"/>
    <col min="3" max="3" width="15.5703125" style="2" customWidth="1"/>
    <col min="4" max="4" width="9.28515625" style="1" customWidth="1"/>
    <col min="5" max="5" width="9.140625" style="1" customWidth="1"/>
    <col min="6" max="6" width="9.42578125" style="1" customWidth="1"/>
    <col min="7" max="7" width="15.5703125" style="1" customWidth="1"/>
    <col min="8" max="8" width="55.85546875" style="1" customWidth="1"/>
    <col min="9" max="9" width="20.85546875" style="1" customWidth="1"/>
    <col min="10" max="10" width="44.85546875" style="89" customWidth="1"/>
    <col min="11" max="16384" width="9.140625" style="1"/>
  </cols>
  <sheetData>
    <row r="1" spans="1:20" s="14" customFormat="1" x14ac:dyDescent="0.2">
      <c r="C1" s="67"/>
      <c r="J1" s="87"/>
    </row>
    <row r="2" spans="1:20" s="14" customFormat="1" ht="18.75" x14ac:dyDescent="0.2">
      <c r="B2" s="15" t="s">
        <v>215</v>
      </c>
      <c r="C2" s="67"/>
      <c r="J2" s="87"/>
    </row>
    <row r="3" spans="1:20" s="14" customFormat="1" ht="6" customHeight="1" x14ac:dyDescent="0.2">
      <c r="B3" s="15"/>
      <c r="C3" s="67"/>
      <c r="J3" s="87"/>
    </row>
    <row r="4" spans="1:20" s="14" customFormat="1" ht="20.25" customHeight="1" x14ac:dyDescent="0.2">
      <c r="B4" s="36" t="str">
        <f>"Projektová žádost: "&amp;'Id. žádosti'!C4</f>
        <v xml:space="preserve">Projektová žádost: </v>
      </c>
      <c r="C4" s="15"/>
      <c r="J4" s="87"/>
    </row>
    <row r="5" spans="1:20" s="13" customFormat="1" ht="8.25" customHeight="1" thickBot="1" x14ac:dyDescent="0.25">
      <c r="A5" s="14"/>
      <c r="C5" s="66"/>
      <c r="J5" s="87"/>
      <c r="K5" s="14"/>
      <c r="L5" s="14"/>
      <c r="M5" s="14"/>
      <c r="N5" s="14"/>
      <c r="O5" s="14"/>
      <c r="P5" s="14"/>
      <c r="Q5" s="14"/>
      <c r="R5" s="14"/>
      <c r="S5" s="14"/>
      <c r="T5" s="14"/>
    </row>
    <row r="6" spans="1:20" s="2" customFormat="1" x14ac:dyDescent="0.2">
      <c r="A6" s="14"/>
      <c r="B6" s="436" t="s">
        <v>43</v>
      </c>
      <c r="C6" s="443" t="s">
        <v>44</v>
      </c>
      <c r="D6" s="400" t="s">
        <v>45</v>
      </c>
      <c r="E6" s="400" t="s">
        <v>88</v>
      </c>
      <c r="F6" s="408" t="s">
        <v>89</v>
      </c>
      <c r="G6" s="424" t="s">
        <v>216</v>
      </c>
      <c r="H6" s="425"/>
      <c r="I6" s="432" t="s">
        <v>91</v>
      </c>
      <c r="J6" s="87"/>
      <c r="K6" s="14"/>
      <c r="L6" s="14"/>
      <c r="M6" s="14"/>
      <c r="N6" s="14"/>
      <c r="O6" s="14"/>
      <c r="P6" s="14"/>
      <c r="Q6" s="14"/>
      <c r="R6" s="14"/>
      <c r="S6" s="14"/>
      <c r="T6" s="14"/>
    </row>
    <row r="7" spans="1:20" s="2" customFormat="1" ht="13.5" thickBot="1" x14ac:dyDescent="0.25">
      <c r="A7" s="14"/>
      <c r="B7" s="437"/>
      <c r="C7" s="444"/>
      <c r="D7" s="401"/>
      <c r="E7" s="401"/>
      <c r="F7" s="332"/>
      <c r="G7" s="426"/>
      <c r="H7" s="427"/>
      <c r="I7" s="433"/>
      <c r="J7" s="87"/>
      <c r="K7" s="14"/>
      <c r="L7" s="14"/>
      <c r="M7" s="14"/>
      <c r="N7" s="14"/>
      <c r="O7" s="14"/>
      <c r="P7" s="14"/>
      <c r="Q7" s="14"/>
      <c r="R7" s="14"/>
      <c r="S7" s="14"/>
      <c r="T7" s="14"/>
    </row>
    <row r="8" spans="1:20" ht="90.75" customHeight="1" x14ac:dyDescent="0.2">
      <c r="A8" s="14"/>
      <c r="B8" s="22" t="s">
        <v>217</v>
      </c>
      <c r="C8" s="20" t="s">
        <v>218</v>
      </c>
      <c r="D8" s="252"/>
      <c r="E8" s="21" t="s">
        <v>219</v>
      </c>
      <c r="F8" s="21" t="s">
        <v>220</v>
      </c>
      <c r="G8" s="106" t="s">
        <v>221</v>
      </c>
      <c r="H8" s="20" t="s">
        <v>222</v>
      </c>
      <c r="I8" s="45" t="s">
        <v>223</v>
      </c>
      <c r="J8" s="251"/>
      <c r="K8" s="14"/>
      <c r="L8" s="14"/>
      <c r="M8" s="14"/>
      <c r="N8" s="14"/>
      <c r="O8" s="14"/>
      <c r="P8" s="14"/>
      <c r="Q8" s="14"/>
      <c r="R8" s="14"/>
      <c r="S8" s="14"/>
      <c r="T8" s="14"/>
    </row>
    <row r="9" spans="1:20" ht="272.25" customHeight="1" x14ac:dyDescent="0.2">
      <c r="A9" s="14"/>
      <c r="B9" s="337" t="s">
        <v>224</v>
      </c>
      <c r="C9" s="402" t="s">
        <v>225</v>
      </c>
      <c r="D9" s="393"/>
      <c r="E9" s="405" t="s">
        <v>226</v>
      </c>
      <c r="F9" s="402" t="s">
        <v>227</v>
      </c>
      <c r="G9" s="438" t="s">
        <v>228</v>
      </c>
      <c r="H9" s="290" t="s">
        <v>369</v>
      </c>
      <c r="I9" s="332"/>
      <c r="J9" s="87"/>
      <c r="K9" s="14"/>
      <c r="L9" s="14"/>
      <c r="M9" s="14"/>
      <c r="N9" s="14"/>
      <c r="O9" s="14"/>
      <c r="P9" s="14"/>
      <c r="Q9" s="14"/>
      <c r="R9" s="14"/>
      <c r="S9" s="14"/>
      <c r="T9" s="14"/>
    </row>
    <row r="10" spans="1:20" ht="216.95" customHeight="1" x14ac:dyDescent="0.2">
      <c r="A10" s="14"/>
      <c r="B10" s="434"/>
      <c r="C10" s="403"/>
      <c r="D10" s="393"/>
      <c r="E10" s="406"/>
      <c r="F10" s="403"/>
      <c r="G10" s="439"/>
      <c r="H10" s="290" t="s">
        <v>368</v>
      </c>
      <c r="I10" s="332"/>
      <c r="J10" s="251"/>
      <c r="K10" s="14"/>
      <c r="L10" s="14"/>
      <c r="M10" s="14"/>
      <c r="N10" s="14"/>
      <c r="O10" s="14"/>
      <c r="P10" s="14"/>
      <c r="Q10" s="14"/>
      <c r="R10" s="14"/>
      <c r="S10" s="14"/>
      <c r="T10" s="14"/>
    </row>
    <row r="11" spans="1:20" ht="204.6" customHeight="1" x14ac:dyDescent="0.2">
      <c r="A11" s="14"/>
      <c r="B11" s="435"/>
      <c r="C11" s="404"/>
      <c r="D11" s="393"/>
      <c r="E11" s="407"/>
      <c r="F11" s="404"/>
      <c r="G11" s="440"/>
      <c r="H11" s="290" t="s">
        <v>370</v>
      </c>
      <c r="I11" s="333"/>
      <c r="J11" s="251"/>
      <c r="K11" s="14"/>
      <c r="L11" s="14"/>
      <c r="M11" s="14"/>
      <c r="N11" s="14"/>
      <c r="O11" s="14"/>
      <c r="P11" s="14"/>
      <c r="Q11" s="14"/>
      <c r="R11" s="14"/>
      <c r="S11" s="14"/>
      <c r="T11" s="14"/>
    </row>
    <row r="12" spans="1:20" ht="29.45" customHeight="1" x14ac:dyDescent="0.2">
      <c r="B12" s="337" t="s">
        <v>229</v>
      </c>
      <c r="C12" s="334" t="s">
        <v>230</v>
      </c>
      <c r="D12" s="392"/>
      <c r="E12" s="395" t="s">
        <v>226</v>
      </c>
      <c r="F12" s="398" t="s">
        <v>227</v>
      </c>
      <c r="G12" s="428" t="s">
        <v>231</v>
      </c>
      <c r="H12" s="291" t="s">
        <v>232</v>
      </c>
      <c r="I12" s="331" t="s">
        <v>223</v>
      </c>
      <c r="J12" s="87"/>
      <c r="K12" s="14"/>
      <c r="L12" s="14"/>
      <c r="M12" s="14"/>
      <c r="N12" s="14"/>
      <c r="O12" s="14"/>
      <c r="P12" s="14"/>
      <c r="Q12" s="14"/>
      <c r="R12" s="14"/>
      <c r="S12" s="14"/>
      <c r="T12" s="14"/>
    </row>
    <row r="13" spans="1:20" ht="84.6" customHeight="1" x14ac:dyDescent="0.2">
      <c r="B13" s="338"/>
      <c r="C13" s="335"/>
      <c r="D13" s="393"/>
      <c r="E13" s="396"/>
      <c r="F13" s="328"/>
      <c r="G13" s="335"/>
      <c r="H13" s="290" t="s">
        <v>233</v>
      </c>
      <c r="I13" s="332"/>
      <c r="J13" s="87"/>
      <c r="K13" s="14"/>
      <c r="L13" s="14"/>
      <c r="M13" s="14"/>
      <c r="N13" s="14"/>
      <c r="O13" s="14"/>
      <c r="P13" s="14"/>
      <c r="Q13" s="14"/>
      <c r="R13" s="14"/>
      <c r="S13" s="14"/>
      <c r="T13" s="14"/>
    </row>
    <row r="14" spans="1:20" ht="96.75" customHeight="1" x14ac:dyDescent="0.2">
      <c r="B14" s="338"/>
      <c r="C14" s="335"/>
      <c r="D14" s="393"/>
      <c r="E14" s="396"/>
      <c r="F14" s="328"/>
      <c r="G14" s="335"/>
      <c r="H14" s="307" t="s">
        <v>234</v>
      </c>
      <c r="I14" s="332"/>
      <c r="J14" s="87"/>
      <c r="K14" s="14"/>
      <c r="L14" s="14"/>
      <c r="M14" s="14"/>
      <c r="N14" s="14"/>
      <c r="O14" s="14"/>
      <c r="P14" s="14"/>
      <c r="Q14" s="14"/>
      <c r="R14" s="14"/>
      <c r="S14" s="14"/>
      <c r="T14" s="14"/>
    </row>
    <row r="15" spans="1:20" ht="111.6" customHeight="1" x14ac:dyDescent="0.2">
      <c r="B15" s="338"/>
      <c r="C15" s="335"/>
      <c r="D15" s="393"/>
      <c r="E15" s="396"/>
      <c r="F15" s="328"/>
      <c r="G15" s="335"/>
      <c r="H15" s="430" t="s">
        <v>235</v>
      </c>
      <c r="I15" s="332"/>
      <c r="J15" s="87"/>
      <c r="K15" s="14"/>
      <c r="L15" s="14"/>
      <c r="M15" s="14"/>
      <c r="N15" s="14"/>
      <c r="O15" s="14"/>
      <c r="P15" s="14"/>
      <c r="Q15" s="14"/>
      <c r="R15" s="14"/>
      <c r="S15" s="14"/>
      <c r="T15" s="14"/>
    </row>
    <row r="16" spans="1:20" ht="0.75" customHeight="1" thickBot="1" x14ac:dyDescent="0.25">
      <c r="B16" s="390"/>
      <c r="C16" s="391"/>
      <c r="D16" s="394"/>
      <c r="E16" s="397"/>
      <c r="F16" s="399"/>
      <c r="G16" s="391"/>
      <c r="H16" s="431"/>
      <c r="I16" s="429"/>
      <c r="J16" s="87"/>
      <c r="K16" s="14"/>
      <c r="L16" s="14"/>
      <c r="M16" s="14"/>
      <c r="N16" s="14"/>
      <c r="O16" s="14"/>
      <c r="P16" s="14"/>
      <c r="Q16" s="14"/>
      <c r="R16" s="14"/>
      <c r="S16" s="14"/>
      <c r="T16" s="14"/>
    </row>
    <row r="17" spans="1:20" ht="13.5" thickBot="1" x14ac:dyDescent="0.25">
      <c r="A17" s="89"/>
      <c r="B17" s="89"/>
      <c r="C17" s="253"/>
      <c r="D17" s="89"/>
      <c r="E17" s="89"/>
      <c r="F17" s="89"/>
      <c r="G17" s="89"/>
      <c r="H17" s="89"/>
      <c r="I17" s="89"/>
      <c r="J17" s="87"/>
      <c r="K17" s="14"/>
      <c r="L17" s="14"/>
      <c r="M17" s="14"/>
      <c r="N17" s="14"/>
      <c r="O17" s="14"/>
      <c r="P17" s="14"/>
      <c r="Q17" s="14"/>
      <c r="R17" s="14"/>
      <c r="S17" s="14"/>
      <c r="T17" s="14"/>
    </row>
    <row r="18" spans="1:20" ht="13.5" thickBot="1" x14ac:dyDescent="0.25">
      <c r="A18" s="14"/>
      <c r="B18" s="421" t="s">
        <v>113</v>
      </c>
      <c r="C18" s="423"/>
      <c r="D18" s="421" t="str">
        <f>IF(OR(D8="",),"-",IF(AND(D8="ano"),B33,B34))</f>
        <v>-</v>
      </c>
      <c r="E18" s="422"/>
      <c r="F18" s="422"/>
      <c r="G18" s="422"/>
      <c r="H18" s="422"/>
      <c r="I18" s="423"/>
      <c r="K18" s="14"/>
      <c r="L18" s="14"/>
      <c r="M18" s="14"/>
      <c r="N18" s="14"/>
      <c r="O18" s="14"/>
      <c r="P18" s="14"/>
      <c r="Q18" s="14"/>
      <c r="R18" s="14"/>
      <c r="S18" s="14"/>
      <c r="T18" s="14"/>
    </row>
    <row r="19" spans="1:20" ht="13.5" thickBot="1" x14ac:dyDescent="0.25">
      <c r="A19" s="14"/>
      <c r="B19" s="441" t="s">
        <v>236</v>
      </c>
      <c r="C19" s="442"/>
      <c r="D19" s="418" t="str">
        <f>IF(OR(D9="",D12=""),"-",D9+D12)</f>
        <v>-</v>
      </c>
      <c r="E19" s="419"/>
      <c r="F19" s="419"/>
      <c r="G19" s="419"/>
      <c r="H19" s="419"/>
      <c r="I19" s="420"/>
      <c r="K19" s="14"/>
      <c r="L19" s="14"/>
      <c r="M19" s="14"/>
      <c r="N19" s="14"/>
      <c r="O19" s="14"/>
      <c r="P19" s="14"/>
      <c r="Q19" s="14"/>
      <c r="R19" s="14"/>
      <c r="S19" s="14"/>
      <c r="T19" s="14"/>
    </row>
    <row r="20" spans="1:20" x14ac:dyDescent="0.2">
      <c r="A20" s="14"/>
      <c r="B20" s="409" t="s">
        <v>61</v>
      </c>
      <c r="C20" s="410"/>
      <c r="D20" s="410"/>
      <c r="E20" s="410"/>
      <c r="F20" s="410"/>
      <c r="G20" s="410"/>
      <c r="H20" s="410"/>
      <c r="I20" s="411"/>
      <c r="K20" s="14"/>
      <c r="L20" s="14"/>
      <c r="M20" s="14"/>
      <c r="N20" s="14"/>
      <c r="O20" s="14"/>
      <c r="P20" s="14"/>
      <c r="Q20" s="14"/>
      <c r="R20" s="14"/>
      <c r="S20" s="14"/>
      <c r="T20" s="14"/>
    </row>
    <row r="21" spans="1:20" x14ac:dyDescent="0.2">
      <c r="A21" s="14"/>
      <c r="B21" s="412"/>
      <c r="C21" s="413"/>
      <c r="D21" s="413"/>
      <c r="E21" s="413"/>
      <c r="F21" s="413"/>
      <c r="G21" s="413"/>
      <c r="H21" s="413"/>
      <c r="I21" s="414"/>
      <c r="K21" s="14"/>
      <c r="L21" s="14"/>
      <c r="M21" s="14"/>
      <c r="N21" s="14"/>
      <c r="O21" s="14"/>
      <c r="P21" s="14"/>
      <c r="Q21" s="14"/>
      <c r="R21" s="14"/>
      <c r="S21" s="14"/>
      <c r="T21" s="14"/>
    </row>
    <row r="22" spans="1:20" x14ac:dyDescent="0.2">
      <c r="A22" s="14"/>
      <c r="B22" s="412"/>
      <c r="C22" s="413"/>
      <c r="D22" s="413"/>
      <c r="E22" s="413"/>
      <c r="F22" s="413"/>
      <c r="G22" s="413"/>
      <c r="H22" s="413"/>
      <c r="I22" s="414"/>
      <c r="K22" s="14"/>
      <c r="L22" s="14"/>
      <c r="M22" s="14"/>
      <c r="N22" s="14"/>
      <c r="O22" s="14"/>
      <c r="P22" s="14"/>
      <c r="Q22" s="14"/>
      <c r="R22" s="14"/>
      <c r="S22" s="14"/>
      <c r="T22" s="14"/>
    </row>
    <row r="23" spans="1:20" x14ac:dyDescent="0.2">
      <c r="A23" s="14"/>
      <c r="B23" s="412"/>
      <c r="C23" s="413"/>
      <c r="D23" s="413"/>
      <c r="E23" s="413"/>
      <c r="F23" s="413"/>
      <c r="G23" s="413"/>
      <c r="H23" s="413"/>
      <c r="I23" s="414"/>
      <c r="K23" s="14"/>
      <c r="L23" s="14"/>
      <c r="M23" s="14"/>
      <c r="N23" s="14"/>
      <c r="O23" s="14"/>
      <c r="P23" s="14"/>
      <c r="Q23" s="14"/>
      <c r="R23" s="14"/>
      <c r="S23" s="14"/>
      <c r="T23" s="14"/>
    </row>
    <row r="24" spans="1:20" x14ac:dyDescent="0.2">
      <c r="A24" s="14"/>
      <c r="B24" s="412"/>
      <c r="C24" s="413"/>
      <c r="D24" s="413"/>
      <c r="E24" s="413"/>
      <c r="F24" s="413"/>
      <c r="G24" s="413"/>
      <c r="H24" s="413"/>
      <c r="I24" s="414"/>
      <c r="K24" s="14"/>
      <c r="L24" s="14"/>
      <c r="M24" s="14"/>
      <c r="N24" s="14"/>
      <c r="O24" s="14"/>
      <c r="P24" s="14"/>
      <c r="Q24" s="14"/>
      <c r="R24" s="14"/>
      <c r="S24" s="14"/>
      <c r="T24" s="14"/>
    </row>
    <row r="25" spans="1:20" ht="34.15" customHeight="1" thickBot="1" x14ac:dyDescent="0.25">
      <c r="A25" s="14"/>
      <c r="B25" s="415"/>
      <c r="C25" s="416"/>
      <c r="D25" s="416"/>
      <c r="E25" s="416"/>
      <c r="F25" s="416"/>
      <c r="G25" s="416"/>
      <c r="H25" s="416"/>
      <c r="I25" s="417"/>
      <c r="K25" s="14"/>
      <c r="L25" s="14"/>
      <c r="M25" s="14"/>
      <c r="N25" s="14"/>
      <c r="O25" s="14"/>
      <c r="P25" s="14"/>
      <c r="Q25" s="14"/>
      <c r="R25" s="14"/>
      <c r="S25" s="14"/>
      <c r="T25" s="14"/>
    </row>
    <row r="26" spans="1:20" hidden="1" x14ac:dyDescent="0.2">
      <c r="A26" s="14"/>
      <c r="B26" s="254" t="s">
        <v>237</v>
      </c>
      <c r="C26" s="254" t="s">
        <v>63</v>
      </c>
      <c r="D26" s="14"/>
      <c r="E26" s="14"/>
      <c r="F26" s="14"/>
      <c r="G26" s="14"/>
      <c r="H26" s="14"/>
      <c r="I26" s="14"/>
      <c r="K26" s="14"/>
      <c r="L26" s="14"/>
      <c r="M26" s="14"/>
      <c r="N26" s="14"/>
      <c r="O26" s="14"/>
      <c r="P26" s="14"/>
      <c r="Q26" s="14"/>
      <c r="R26" s="14"/>
      <c r="S26" s="14"/>
      <c r="T26" s="14"/>
    </row>
    <row r="27" spans="1:20" hidden="1" x14ac:dyDescent="0.2">
      <c r="A27" s="14"/>
      <c r="B27" s="67"/>
      <c r="C27" s="14"/>
      <c r="D27" s="14"/>
      <c r="E27" s="14"/>
      <c r="F27" s="14"/>
      <c r="G27" s="14"/>
      <c r="H27" s="14"/>
      <c r="I27" s="14"/>
      <c r="K27" s="14"/>
      <c r="L27" s="14"/>
      <c r="M27" s="14"/>
      <c r="N27" s="14"/>
      <c r="O27" s="14"/>
      <c r="P27" s="14"/>
      <c r="Q27" s="14"/>
      <c r="R27" s="14"/>
      <c r="S27" s="14"/>
      <c r="T27" s="14"/>
    </row>
    <row r="28" spans="1:20" hidden="1" x14ac:dyDescent="0.2">
      <c r="A28" s="14"/>
      <c r="B28" s="67"/>
      <c r="C28" s="14"/>
      <c r="D28" s="14"/>
      <c r="E28" s="14"/>
      <c r="F28" s="14"/>
      <c r="G28" s="14"/>
      <c r="H28" s="14"/>
      <c r="I28" s="14"/>
      <c r="K28" s="14"/>
      <c r="L28" s="14"/>
      <c r="M28" s="14"/>
      <c r="N28" s="14"/>
      <c r="O28" s="14"/>
      <c r="P28" s="14"/>
      <c r="Q28" s="14"/>
      <c r="R28" s="14"/>
      <c r="S28" s="14"/>
      <c r="T28" s="14"/>
    </row>
    <row r="29" spans="1:20" hidden="1" x14ac:dyDescent="0.2">
      <c r="A29" s="14"/>
      <c r="B29" s="67"/>
      <c r="C29" s="14"/>
      <c r="D29" s="14"/>
      <c r="E29" s="14"/>
      <c r="F29" s="14"/>
      <c r="G29" s="14"/>
      <c r="H29" s="14"/>
      <c r="I29" s="14"/>
      <c r="K29" s="14"/>
      <c r="L29" s="14"/>
      <c r="M29" s="14"/>
      <c r="N29" s="14"/>
      <c r="O29" s="14"/>
      <c r="P29" s="14"/>
      <c r="Q29" s="14"/>
      <c r="R29" s="14"/>
      <c r="S29" s="14"/>
      <c r="T29" s="14"/>
    </row>
    <row r="30" spans="1:20" hidden="1" x14ac:dyDescent="0.2">
      <c r="A30" s="14"/>
      <c r="B30" s="255" t="s">
        <v>117</v>
      </c>
      <c r="C30" s="14"/>
      <c r="D30" s="14"/>
      <c r="E30" s="14"/>
      <c r="F30" s="14"/>
      <c r="G30" s="14"/>
      <c r="H30" s="14"/>
      <c r="I30" s="14"/>
      <c r="K30" s="14"/>
      <c r="L30" s="14"/>
      <c r="M30" s="14"/>
      <c r="N30" s="14"/>
      <c r="O30" s="14"/>
      <c r="P30" s="14"/>
      <c r="Q30" s="14"/>
      <c r="R30" s="14"/>
      <c r="S30" s="14"/>
      <c r="T30" s="14"/>
    </row>
    <row r="31" spans="1:20" hidden="1" x14ac:dyDescent="0.2">
      <c r="A31" s="14"/>
      <c r="B31" s="255" t="s">
        <v>119</v>
      </c>
      <c r="C31" s="14"/>
      <c r="D31" s="14"/>
      <c r="E31" s="14"/>
      <c r="F31" s="14"/>
      <c r="G31" s="14"/>
      <c r="H31" s="14"/>
      <c r="I31" s="14"/>
      <c r="K31" s="14"/>
      <c r="L31" s="14"/>
      <c r="M31" s="14"/>
      <c r="N31" s="14"/>
      <c r="O31" s="14"/>
      <c r="P31" s="14"/>
      <c r="Q31" s="14"/>
      <c r="R31" s="14"/>
      <c r="S31" s="14"/>
      <c r="T31" s="14"/>
    </row>
    <row r="32" spans="1:20" hidden="1" x14ac:dyDescent="0.2">
      <c r="A32" s="14"/>
      <c r="B32" s="67"/>
      <c r="C32" s="14"/>
      <c r="D32" s="14"/>
      <c r="E32" s="14"/>
      <c r="F32" s="14"/>
      <c r="G32" s="14"/>
      <c r="H32" s="14"/>
      <c r="I32" s="14"/>
      <c r="K32" s="14"/>
      <c r="L32" s="14"/>
      <c r="M32" s="14"/>
      <c r="N32" s="14"/>
      <c r="O32" s="14"/>
      <c r="P32" s="14"/>
      <c r="Q32" s="14"/>
      <c r="R32" s="14"/>
      <c r="S32" s="14"/>
      <c r="T32" s="14"/>
    </row>
    <row r="33" spans="1:20" hidden="1" x14ac:dyDescent="0.2">
      <c r="A33" s="14"/>
      <c r="B33" s="254" t="s">
        <v>84</v>
      </c>
      <c r="C33" s="14"/>
      <c r="D33" s="14"/>
      <c r="E33" s="14"/>
      <c r="F33" s="14"/>
      <c r="G33" s="14"/>
      <c r="H33" s="14"/>
      <c r="I33" s="14"/>
      <c r="K33" s="14"/>
      <c r="L33" s="14"/>
      <c r="M33" s="14"/>
      <c r="N33" s="14"/>
      <c r="O33" s="14"/>
      <c r="P33" s="14"/>
      <c r="Q33" s="14"/>
      <c r="R33" s="14"/>
      <c r="S33" s="14"/>
      <c r="T33" s="14"/>
    </row>
    <row r="34" spans="1:20" hidden="1" x14ac:dyDescent="0.2">
      <c r="A34" s="14"/>
      <c r="B34" s="254" t="s">
        <v>85</v>
      </c>
      <c r="C34" s="14"/>
      <c r="D34" s="14"/>
      <c r="E34" s="14"/>
      <c r="F34" s="14"/>
      <c r="G34" s="14"/>
      <c r="H34" s="14"/>
      <c r="I34" s="14"/>
      <c r="K34" s="14"/>
      <c r="L34" s="14"/>
      <c r="M34" s="14"/>
      <c r="N34" s="14"/>
      <c r="O34" s="14"/>
      <c r="P34" s="14"/>
      <c r="Q34" s="14"/>
      <c r="R34" s="14"/>
      <c r="S34" s="14"/>
      <c r="T34" s="14"/>
    </row>
    <row r="35" spans="1:20" hidden="1" x14ac:dyDescent="0.2">
      <c r="A35" s="14"/>
      <c r="B35" s="14"/>
      <c r="C35" s="67"/>
      <c r="D35" s="14"/>
      <c r="E35" s="14"/>
      <c r="F35" s="14"/>
      <c r="G35" s="14"/>
      <c r="H35" s="14"/>
      <c r="I35" s="14"/>
      <c r="J35" s="87"/>
      <c r="K35" s="14"/>
      <c r="L35" s="14"/>
      <c r="M35" s="14"/>
      <c r="N35" s="14"/>
      <c r="O35" s="14"/>
      <c r="P35" s="14"/>
      <c r="Q35" s="14"/>
      <c r="R35" s="14"/>
      <c r="S35" s="14"/>
      <c r="T35" s="14"/>
    </row>
    <row r="36" spans="1:20" hidden="1" x14ac:dyDescent="0.2">
      <c r="A36" s="14"/>
      <c r="B36" s="14"/>
      <c r="C36" s="67"/>
      <c r="D36" s="14"/>
      <c r="E36" s="14"/>
      <c r="F36" s="14"/>
      <c r="G36" s="14"/>
      <c r="H36" s="14"/>
      <c r="I36" s="14"/>
      <c r="J36" s="87"/>
      <c r="K36" s="14"/>
      <c r="L36" s="14"/>
      <c r="M36" s="14"/>
      <c r="N36" s="14"/>
      <c r="O36" s="14"/>
      <c r="P36" s="14"/>
      <c r="Q36" s="14"/>
      <c r="R36" s="14"/>
      <c r="S36" s="14"/>
      <c r="T36" s="14"/>
    </row>
    <row r="37" spans="1:20" hidden="1" x14ac:dyDescent="0.2">
      <c r="A37" s="14"/>
      <c r="B37" s="14"/>
      <c r="C37" s="67"/>
      <c r="D37" s="14"/>
      <c r="E37" s="14"/>
      <c r="F37" s="14"/>
      <c r="G37" s="14"/>
      <c r="H37" s="14"/>
      <c r="I37" s="14"/>
      <c r="J37" s="87"/>
      <c r="K37" s="14"/>
      <c r="L37" s="14"/>
      <c r="M37" s="14"/>
      <c r="N37" s="14"/>
      <c r="O37" s="14"/>
      <c r="P37" s="14"/>
      <c r="Q37" s="14"/>
      <c r="R37" s="14"/>
      <c r="S37" s="14"/>
      <c r="T37" s="14"/>
    </row>
    <row r="38" spans="1:20" x14ac:dyDescent="0.2">
      <c r="A38" s="14"/>
      <c r="B38" s="14"/>
      <c r="C38" s="67"/>
      <c r="D38" s="14"/>
      <c r="E38" s="14"/>
      <c r="F38" s="14"/>
      <c r="G38" s="14"/>
      <c r="H38" s="14"/>
      <c r="I38" s="14"/>
      <c r="J38" s="87"/>
      <c r="K38" s="14"/>
      <c r="L38" s="14"/>
      <c r="M38" s="14"/>
      <c r="N38" s="14"/>
      <c r="O38" s="14"/>
      <c r="P38" s="14"/>
      <c r="Q38" s="14"/>
      <c r="R38" s="14"/>
      <c r="S38" s="14"/>
      <c r="T38" s="14"/>
    </row>
    <row r="39" spans="1:20" x14ac:dyDescent="0.2">
      <c r="A39" s="14"/>
      <c r="B39" s="14"/>
      <c r="C39" s="67"/>
      <c r="D39" s="14"/>
      <c r="E39" s="14"/>
      <c r="F39" s="14"/>
      <c r="G39" s="14"/>
      <c r="H39" s="14"/>
      <c r="I39" s="14"/>
      <c r="J39" s="87"/>
      <c r="K39" s="14"/>
      <c r="L39" s="14"/>
      <c r="M39" s="14"/>
      <c r="N39" s="14"/>
      <c r="O39" s="14"/>
      <c r="P39" s="14"/>
      <c r="Q39" s="14"/>
      <c r="R39" s="14"/>
      <c r="S39" s="14"/>
      <c r="T39" s="14"/>
    </row>
    <row r="40" spans="1:20" x14ac:dyDescent="0.2">
      <c r="A40" s="14"/>
      <c r="B40" s="14" t="s">
        <v>238</v>
      </c>
      <c r="C40" s="67"/>
      <c r="D40" s="14"/>
      <c r="E40" s="14"/>
      <c r="F40" s="14"/>
      <c r="G40" s="14"/>
      <c r="H40" s="14"/>
      <c r="I40" s="14"/>
      <c r="J40" s="87"/>
      <c r="K40" s="14"/>
      <c r="L40" s="14"/>
      <c r="M40" s="14"/>
      <c r="N40" s="14"/>
      <c r="O40" s="14"/>
      <c r="P40" s="14"/>
      <c r="Q40" s="14"/>
      <c r="R40" s="14"/>
      <c r="S40" s="14"/>
      <c r="T40" s="14"/>
    </row>
    <row r="41" spans="1:20" ht="51.6" customHeight="1" x14ac:dyDescent="0.2">
      <c r="A41" s="67"/>
      <c r="B41" s="303" t="s">
        <v>239</v>
      </c>
      <c r="C41" s="67"/>
      <c r="D41" s="14"/>
      <c r="E41" s="14"/>
      <c r="F41" s="14"/>
      <c r="G41" s="14"/>
      <c r="H41" s="14"/>
      <c r="I41" s="14"/>
      <c r="J41" s="87"/>
      <c r="K41" s="14"/>
      <c r="L41" s="14"/>
      <c r="M41" s="14"/>
      <c r="N41" s="14"/>
      <c r="O41" s="14"/>
      <c r="P41" s="14"/>
      <c r="Q41" s="14"/>
      <c r="R41" s="14"/>
      <c r="S41" s="14"/>
      <c r="T41" s="14"/>
    </row>
    <row r="42" spans="1:20" ht="15" x14ac:dyDescent="0.2">
      <c r="A42" s="14"/>
      <c r="B42" s="381" t="s">
        <v>240</v>
      </c>
      <c r="C42" s="382"/>
      <c r="D42" s="382"/>
      <c r="E42" s="383"/>
      <c r="F42" s="14"/>
      <c r="G42" s="14"/>
      <c r="H42" s="14"/>
      <c r="I42" s="14"/>
      <c r="J42" s="87"/>
      <c r="K42" s="14"/>
      <c r="L42" s="14"/>
      <c r="M42" s="14"/>
      <c r="N42" s="14"/>
      <c r="O42" s="14"/>
      <c r="P42" s="14"/>
      <c r="Q42" s="14"/>
      <c r="R42" s="14"/>
      <c r="S42" s="14"/>
      <c r="T42" s="14"/>
    </row>
    <row r="43" spans="1:20" x14ac:dyDescent="0.2">
      <c r="A43" s="14"/>
      <c r="B43" s="384" t="s">
        <v>241</v>
      </c>
      <c r="C43" s="385"/>
      <c r="D43" s="386"/>
      <c r="E43" s="304"/>
      <c r="F43" s="14"/>
      <c r="G43" s="14"/>
      <c r="H43" s="14"/>
      <c r="I43" s="14"/>
      <c r="J43" s="87"/>
      <c r="K43" s="14"/>
      <c r="L43" s="14"/>
      <c r="M43" s="14"/>
      <c r="N43" s="14"/>
      <c r="O43" s="14"/>
      <c r="P43" s="14"/>
      <c r="Q43" s="14"/>
      <c r="R43" s="14"/>
      <c r="S43" s="14"/>
      <c r="T43" s="14"/>
    </row>
    <row r="44" spans="1:20" x14ac:dyDescent="0.2">
      <c r="A44" s="14"/>
      <c r="B44" s="384" t="s">
        <v>242</v>
      </c>
      <c r="C44" s="385"/>
      <c r="D44" s="386"/>
      <c r="E44" s="305"/>
      <c r="F44" s="14"/>
      <c r="G44" s="14"/>
      <c r="H44" s="14"/>
      <c r="I44" s="14"/>
      <c r="J44" s="87"/>
      <c r="K44" s="14"/>
      <c r="L44" s="14"/>
      <c r="M44" s="14"/>
      <c r="N44" s="14"/>
      <c r="O44" s="14"/>
      <c r="P44" s="14"/>
      <c r="Q44" s="14"/>
      <c r="R44" s="14"/>
      <c r="S44" s="14"/>
      <c r="T44" s="14"/>
    </row>
    <row r="45" spans="1:20" ht="13.5" thickBot="1" x14ac:dyDescent="0.25">
      <c r="A45" s="14"/>
      <c r="B45" s="387" t="s">
        <v>243</v>
      </c>
      <c r="C45" s="388"/>
      <c r="D45" s="389"/>
      <c r="E45" s="306"/>
      <c r="F45" s="14"/>
      <c r="G45" s="14"/>
      <c r="H45" s="14"/>
      <c r="I45" s="14"/>
      <c r="J45" s="87"/>
      <c r="K45" s="14"/>
      <c r="L45" s="14"/>
      <c r="M45" s="14"/>
      <c r="N45" s="14"/>
      <c r="O45" s="14"/>
      <c r="P45" s="14"/>
      <c r="Q45" s="14"/>
      <c r="R45" s="14"/>
      <c r="S45" s="14"/>
      <c r="T45" s="14"/>
    </row>
    <row r="46" spans="1:20" ht="13.5" thickBot="1" x14ac:dyDescent="0.25">
      <c r="A46" s="14"/>
      <c r="B46" s="379" t="s">
        <v>244</v>
      </c>
      <c r="C46" s="380"/>
      <c r="D46" s="380"/>
      <c r="E46" s="265" t="str">
        <f>IF(OR(E43=0,E45=0,),"n.a.",E43*100/E45)</f>
        <v>n.a.</v>
      </c>
      <c r="F46" s="14"/>
      <c r="G46" s="14"/>
      <c r="H46" s="14"/>
      <c r="I46" s="14"/>
      <c r="J46" s="87"/>
      <c r="K46" s="14"/>
      <c r="L46" s="14"/>
      <c r="M46" s="14"/>
      <c r="N46" s="14"/>
      <c r="O46" s="14"/>
      <c r="P46" s="14"/>
      <c r="Q46" s="14"/>
      <c r="R46" s="14"/>
      <c r="S46" s="14"/>
      <c r="T46" s="14"/>
    </row>
    <row r="47" spans="1:20" x14ac:dyDescent="0.2">
      <c r="A47" s="14"/>
      <c r="B47" s="14"/>
      <c r="C47" s="67"/>
      <c r="D47" s="14"/>
      <c r="E47" s="14"/>
      <c r="F47" s="14"/>
      <c r="G47" s="14"/>
      <c r="H47" s="14"/>
      <c r="I47" s="14"/>
      <c r="J47" s="87"/>
      <c r="K47" s="14"/>
      <c r="L47" s="14"/>
      <c r="M47" s="14"/>
      <c r="N47" s="14"/>
      <c r="O47" s="14"/>
      <c r="P47" s="14"/>
      <c r="Q47" s="14"/>
      <c r="R47" s="14"/>
      <c r="S47" s="14"/>
      <c r="T47" s="14"/>
    </row>
    <row r="48" spans="1:20" x14ac:dyDescent="0.2">
      <c r="A48" s="14"/>
      <c r="B48" s="14"/>
      <c r="C48" s="67"/>
      <c r="D48" s="14"/>
      <c r="E48" s="14"/>
      <c r="F48" s="14"/>
      <c r="G48" s="14"/>
      <c r="H48" s="14"/>
      <c r="I48" s="14"/>
      <c r="J48" s="87"/>
      <c r="K48" s="14"/>
      <c r="L48" s="14"/>
      <c r="M48" s="14"/>
      <c r="N48" s="14"/>
      <c r="O48" s="14"/>
      <c r="P48" s="14"/>
      <c r="Q48" s="14"/>
      <c r="R48" s="14"/>
      <c r="S48" s="14"/>
      <c r="T48" s="14"/>
    </row>
    <row r="49" spans="1:20" x14ac:dyDescent="0.2">
      <c r="A49" s="14"/>
      <c r="B49" s="14"/>
      <c r="C49" s="67"/>
      <c r="D49" s="14"/>
      <c r="E49" s="14"/>
      <c r="F49" s="14"/>
      <c r="G49" s="14"/>
      <c r="H49" s="14"/>
      <c r="I49" s="14"/>
      <c r="J49" s="87"/>
      <c r="K49" s="14"/>
      <c r="L49" s="14"/>
      <c r="M49" s="14"/>
      <c r="N49" s="14"/>
      <c r="O49" s="14"/>
      <c r="P49" s="14"/>
      <c r="Q49" s="14"/>
      <c r="R49" s="14"/>
      <c r="S49" s="14"/>
      <c r="T49" s="14"/>
    </row>
    <row r="50" spans="1:20" x14ac:dyDescent="0.2">
      <c r="A50" s="14"/>
      <c r="B50" s="14"/>
      <c r="C50" s="67"/>
      <c r="D50" s="14"/>
      <c r="E50" s="14"/>
      <c r="F50" s="14"/>
      <c r="G50" s="14"/>
      <c r="H50" s="14"/>
      <c r="I50" s="14"/>
      <c r="J50" s="87"/>
      <c r="K50" s="14"/>
      <c r="L50" s="14"/>
      <c r="M50" s="14"/>
      <c r="N50" s="14"/>
      <c r="O50" s="14"/>
      <c r="P50" s="14"/>
      <c r="Q50" s="14"/>
      <c r="R50" s="14"/>
      <c r="S50" s="14"/>
      <c r="T50" s="14"/>
    </row>
    <row r="51" spans="1:20" x14ac:dyDescent="0.2">
      <c r="A51" s="14"/>
      <c r="B51" s="14"/>
      <c r="C51" s="67"/>
      <c r="D51" s="14"/>
      <c r="E51" s="14"/>
      <c r="F51" s="14"/>
      <c r="G51" s="14"/>
      <c r="H51" s="14"/>
      <c r="I51" s="14"/>
      <c r="J51" s="87"/>
      <c r="K51" s="14"/>
      <c r="L51" s="14"/>
      <c r="M51" s="14"/>
      <c r="N51" s="14"/>
      <c r="O51" s="14"/>
      <c r="P51" s="14"/>
      <c r="Q51" s="14"/>
      <c r="R51" s="14"/>
      <c r="S51" s="14"/>
      <c r="T51" s="14"/>
    </row>
    <row r="52" spans="1:20" x14ac:dyDescent="0.2">
      <c r="A52" s="14"/>
      <c r="B52" s="14"/>
      <c r="C52" s="67"/>
      <c r="D52" s="14"/>
      <c r="E52" s="14"/>
      <c r="F52" s="14"/>
      <c r="G52" s="14"/>
      <c r="H52" s="14"/>
      <c r="I52" s="14"/>
      <c r="J52" s="87"/>
      <c r="K52" s="14"/>
      <c r="L52" s="14"/>
      <c r="M52" s="14"/>
      <c r="N52" s="14"/>
      <c r="O52" s="14"/>
      <c r="P52" s="14"/>
      <c r="Q52" s="14"/>
      <c r="R52" s="14"/>
      <c r="S52" s="14"/>
      <c r="T52" s="14"/>
    </row>
    <row r="53" spans="1:20" x14ac:dyDescent="0.2">
      <c r="A53" s="14"/>
      <c r="B53" s="14"/>
      <c r="C53" s="67"/>
      <c r="D53" s="14"/>
      <c r="E53" s="14"/>
      <c r="F53" s="14"/>
      <c r="G53" s="14"/>
      <c r="H53" s="14"/>
      <c r="I53" s="14"/>
      <c r="J53" s="87"/>
      <c r="K53" s="14"/>
      <c r="L53" s="14"/>
      <c r="M53" s="14"/>
      <c r="N53" s="14"/>
      <c r="O53" s="14"/>
      <c r="P53" s="14"/>
      <c r="Q53" s="14"/>
      <c r="R53" s="14"/>
      <c r="S53" s="14"/>
      <c r="T53" s="14"/>
    </row>
    <row r="54" spans="1:20" x14ac:dyDescent="0.2">
      <c r="A54" s="14"/>
      <c r="B54" s="14"/>
      <c r="C54" s="67"/>
      <c r="D54" s="14"/>
      <c r="E54" s="14"/>
      <c r="F54" s="14"/>
      <c r="G54" s="14"/>
      <c r="H54" s="14"/>
      <c r="I54" s="14"/>
      <c r="J54" s="87"/>
      <c r="K54" s="14"/>
      <c r="L54" s="14"/>
      <c r="M54" s="14"/>
      <c r="N54" s="14"/>
      <c r="O54" s="14"/>
      <c r="P54" s="14"/>
      <c r="Q54" s="14"/>
      <c r="R54" s="14"/>
      <c r="S54" s="14"/>
      <c r="T54" s="14"/>
    </row>
    <row r="55" spans="1:20" x14ac:dyDescent="0.2">
      <c r="A55" s="14"/>
      <c r="B55" s="14"/>
      <c r="C55" s="67"/>
      <c r="D55" s="14"/>
      <c r="E55" s="14"/>
      <c r="F55" s="14"/>
      <c r="G55" s="14"/>
      <c r="H55" s="14"/>
      <c r="I55" s="14"/>
      <c r="J55" s="87"/>
      <c r="K55" s="14"/>
      <c r="L55" s="14"/>
      <c r="M55" s="14"/>
      <c r="N55" s="14"/>
      <c r="O55" s="14"/>
      <c r="P55" s="14"/>
      <c r="Q55" s="14"/>
      <c r="R55" s="14"/>
      <c r="S55" s="14"/>
      <c r="T55" s="14"/>
    </row>
    <row r="56" spans="1:20" x14ac:dyDescent="0.2">
      <c r="A56" s="14"/>
      <c r="B56" s="14"/>
      <c r="C56" s="67"/>
      <c r="D56" s="14"/>
      <c r="E56" s="14"/>
      <c r="F56" s="14"/>
      <c r="G56" s="14"/>
      <c r="H56" s="14"/>
      <c r="I56" s="14"/>
      <c r="J56" s="87"/>
      <c r="K56" s="14"/>
      <c r="L56" s="14"/>
      <c r="M56" s="14"/>
      <c r="N56" s="14"/>
      <c r="O56" s="14"/>
      <c r="P56" s="14"/>
      <c r="Q56" s="14"/>
      <c r="R56" s="14"/>
      <c r="S56" s="14"/>
      <c r="T56" s="14"/>
    </row>
    <row r="57" spans="1:20" x14ac:dyDescent="0.2">
      <c r="A57" s="14"/>
      <c r="B57" s="14"/>
      <c r="C57" s="67"/>
      <c r="D57" s="14"/>
      <c r="E57" s="14"/>
      <c r="F57" s="14"/>
      <c r="G57" s="14"/>
      <c r="H57" s="14"/>
      <c r="I57" s="14"/>
      <c r="J57" s="87"/>
      <c r="K57" s="14"/>
      <c r="L57" s="14"/>
      <c r="M57" s="14"/>
      <c r="N57" s="14"/>
      <c r="O57" s="14"/>
      <c r="P57" s="14"/>
      <c r="Q57" s="14"/>
      <c r="R57" s="14"/>
      <c r="S57" s="14"/>
      <c r="T57" s="14"/>
    </row>
    <row r="58" spans="1:20" x14ac:dyDescent="0.2">
      <c r="A58" s="14"/>
      <c r="B58" s="14"/>
      <c r="C58" s="67"/>
      <c r="D58" s="14"/>
      <c r="E58" s="14"/>
      <c r="F58" s="14"/>
      <c r="G58" s="14"/>
      <c r="H58" s="14"/>
      <c r="I58" s="14"/>
      <c r="J58" s="87"/>
      <c r="K58" s="14"/>
      <c r="L58" s="14"/>
      <c r="M58" s="14"/>
      <c r="N58" s="14"/>
      <c r="O58" s="14"/>
      <c r="P58" s="14"/>
      <c r="Q58" s="14"/>
      <c r="R58" s="14"/>
      <c r="S58" s="14"/>
      <c r="T58" s="14"/>
    </row>
    <row r="59" spans="1:20" x14ac:dyDescent="0.2">
      <c r="A59" s="14"/>
      <c r="B59" s="14"/>
      <c r="C59" s="67"/>
      <c r="D59" s="14"/>
      <c r="E59" s="14"/>
      <c r="F59" s="14"/>
      <c r="G59" s="14"/>
      <c r="H59" s="14"/>
      <c r="I59" s="14"/>
      <c r="J59" s="87"/>
      <c r="K59" s="14"/>
      <c r="L59" s="14"/>
      <c r="M59" s="14"/>
      <c r="N59" s="14"/>
      <c r="O59" s="14"/>
      <c r="P59" s="14"/>
      <c r="Q59" s="14"/>
      <c r="R59" s="14"/>
      <c r="S59" s="14"/>
      <c r="T59" s="14"/>
    </row>
    <row r="60" spans="1:20" x14ac:dyDescent="0.2">
      <c r="A60" s="14"/>
      <c r="B60" s="14"/>
      <c r="C60" s="67"/>
      <c r="D60" s="14"/>
      <c r="E60" s="14"/>
      <c r="F60" s="14"/>
      <c r="G60" s="14"/>
      <c r="H60" s="14"/>
      <c r="I60" s="14"/>
      <c r="J60" s="87"/>
      <c r="K60" s="14"/>
      <c r="L60" s="14"/>
      <c r="M60" s="14"/>
      <c r="N60" s="14"/>
      <c r="O60" s="14"/>
      <c r="P60" s="14"/>
      <c r="Q60" s="14"/>
      <c r="R60" s="14"/>
      <c r="S60" s="14"/>
      <c r="T60" s="14"/>
    </row>
    <row r="61" spans="1:20" x14ac:dyDescent="0.2">
      <c r="A61" s="14"/>
      <c r="B61" s="14"/>
      <c r="C61" s="67"/>
      <c r="D61" s="14"/>
      <c r="E61" s="14"/>
      <c r="F61" s="14"/>
      <c r="G61" s="14"/>
      <c r="H61" s="14"/>
      <c r="I61" s="14"/>
      <c r="J61" s="87"/>
      <c r="K61" s="14"/>
      <c r="L61" s="14"/>
      <c r="M61" s="14"/>
      <c r="N61" s="14"/>
      <c r="O61" s="14"/>
      <c r="P61" s="14"/>
      <c r="Q61" s="14"/>
      <c r="R61" s="14"/>
      <c r="S61" s="14"/>
      <c r="T61" s="14"/>
    </row>
    <row r="62" spans="1:20" x14ac:dyDescent="0.2">
      <c r="A62" s="14"/>
      <c r="B62" s="14"/>
      <c r="C62" s="67"/>
      <c r="D62" s="14"/>
      <c r="E62" s="14"/>
      <c r="F62" s="14"/>
      <c r="G62" s="14"/>
      <c r="H62" s="14"/>
      <c r="I62" s="14"/>
      <c r="J62" s="87"/>
      <c r="K62" s="14"/>
      <c r="L62" s="14"/>
      <c r="M62" s="14"/>
      <c r="N62" s="14"/>
      <c r="O62" s="14"/>
      <c r="P62" s="14"/>
      <c r="Q62" s="14"/>
      <c r="R62" s="14"/>
      <c r="S62" s="14"/>
      <c r="T62" s="14"/>
    </row>
    <row r="63" spans="1:20" x14ac:dyDescent="0.2">
      <c r="A63" s="14"/>
      <c r="B63" s="14"/>
      <c r="C63" s="67"/>
      <c r="D63" s="14"/>
      <c r="E63" s="14"/>
      <c r="F63" s="14"/>
      <c r="G63" s="14"/>
      <c r="H63" s="14"/>
      <c r="I63" s="14"/>
      <c r="J63" s="87"/>
      <c r="K63" s="14"/>
      <c r="L63" s="14"/>
      <c r="M63" s="14"/>
      <c r="N63" s="14"/>
      <c r="O63" s="14"/>
      <c r="P63" s="14"/>
      <c r="Q63" s="14"/>
      <c r="R63" s="14"/>
      <c r="S63" s="14"/>
      <c r="T63" s="14"/>
    </row>
    <row r="64" spans="1:20" x14ac:dyDescent="0.2">
      <c r="A64" s="14"/>
      <c r="B64" s="14"/>
      <c r="C64" s="67"/>
      <c r="D64" s="14"/>
      <c r="E64" s="14"/>
      <c r="F64" s="14"/>
      <c r="G64" s="14"/>
      <c r="H64" s="14"/>
      <c r="I64" s="14"/>
      <c r="J64" s="87"/>
      <c r="K64" s="14"/>
      <c r="L64" s="14"/>
      <c r="M64" s="14"/>
      <c r="N64" s="14"/>
      <c r="O64" s="14"/>
      <c r="P64" s="14"/>
      <c r="Q64" s="14"/>
      <c r="R64" s="14"/>
      <c r="S64" s="14"/>
      <c r="T64" s="14"/>
    </row>
    <row r="65" spans="1:20" x14ac:dyDescent="0.2">
      <c r="A65" s="14"/>
      <c r="B65" s="14"/>
      <c r="C65" s="67"/>
      <c r="D65" s="14"/>
      <c r="E65" s="14"/>
      <c r="F65" s="14"/>
      <c r="G65" s="14"/>
      <c r="H65" s="14"/>
      <c r="I65" s="14"/>
      <c r="J65" s="87"/>
      <c r="K65" s="14"/>
      <c r="L65" s="14"/>
      <c r="M65" s="14"/>
      <c r="N65" s="14"/>
      <c r="O65" s="14"/>
      <c r="P65" s="14"/>
      <c r="Q65" s="14"/>
      <c r="R65" s="14"/>
      <c r="S65" s="14"/>
      <c r="T65" s="14"/>
    </row>
    <row r="66" spans="1:20" x14ac:dyDescent="0.2">
      <c r="A66" s="14"/>
      <c r="B66" s="14"/>
      <c r="C66" s="67"/>
      <c r="D66" s="14"/>
      <c r="E66" s="14"/>
      <c r="F66" s="14"/>
      <c r="G66" s="14"/>
      <c r="H66" s="14"/>
      <c r="I66" s="14"/>
      <c r="J66" s="87"/>
      <c r="K66" s="14"/>
      <c r="L66" s="14"/>
      <c r="M66" s="14"/>
      <c r="N66" s="14"/>
      <c r="O66" s="14"/>
      <c r="P66" s="14"/>
      <c r="Q66" s="14"/>
      <c r="R66" s="14"/>
      <c r="S66" s="14"/>
      <c r="T66" s="14"/>
    </row>
    <row r="67" spans="1:20" x14ac:dyDescent="0.2">
      <c r="A67" s="14"/>
      <c r="B67" s="14"/>
      <c r="C67" s="67"/>
      <c r="D67" s="14"/>
      <c r="E67" s="14"/>
      <c r="F67" s="14"/>
      <c r="G67" s="14"/>
      <c r="H67" s="14"/>
      <c r="I67" s="14"/>
      <c r="J67" s="87"/>
      <c r="K67" s="14"/>
      <c r="L67" s="14"/>
      <c r="M67" s="14"/>
      <c r="N67" s="14"/>
      <c r="O67" s="14"/>
      <c r="P67" s="14"/>
      <c r="Q67" s="14"/>
      <c r="R67" s="14"/>
      <c r="S67" s="14"/>
      <c r="T67" s="14"/>
    </row>
    <row r="68" spans="1:20" x14ac:dyDescent="0.2">
      <c r="A68" s="14"/>
      <c r="B68" s="14"/>
      <c r="C68" s="67"/>
      <c r="D68" s="14"/>
      <c r="E68" s="14"/>
      <c r="F68" s="14"/>
      <c r="G68" s="14"/>
      <c r="H68" s="14"/>
      <c r="I68" s="14"/>
      <c r="J68" s="87"/>
      <c r="K68" s="14"/>
      <c r="L68" s="14"/>
      <c r="M68" s="14"/>
      <c r="N68" s="14"/>
      <c r="O68" s="14"/>
      <c r="P68" s="14"/>
      <c r="Q68" s="14"/>
      <c r="R68" s="14"/>
      <c r="S68" s="14"/>
      <c r="T68" s="14"/>
    </row>
    <row r="69" spans="1:20" x14ac:dyDescent="0.2">
      <c r="A69" s="14"/>
      <c r="B69" s="14"/>
      <c r="C69" s="67"/>
      <c r="D69" s="14"/>
      <c r="E69" s="14"/>
      <c r="F69" s="14"/>
      <c r="G69" s="14"/>
      <c r="H69" s="14"/>
      <c r="I69" s="14"/>
      <c r="J69" s="87"/>
      <c r="K69" s="14"/>
      <c r="L69" s="14"/>
      <c r="M69" s="14"/>
      <c r="N69" s="14"/>
      <c r="O69" s="14"/>
      <c r="P69" s="14"/>
      <c r="Q69" s="14"/>
      <c r="R69" s="14"/>
      <c r="S69" s="14"/>
      <c r="T69" s="14"/>
    </row>
    <row r="70" spans="1:20" x14ac:dyDescent="0.2">
      <c r="A70" s="14"/>
      <c r="B70" s="14"/>
      <c r="C70" s="67"/>
      <c r="D70" s="14"/>
      <c r="E70" s="14"/>
      <c r="F70" s="14"/>
      <c r="G70" s="14"/>
      <c r="H70" s="14"/>
      <c r="I70" s="14"/>
      <c r="J70" s="87"/>
      <c r="K70" s="14"/>
      <c r="L70" s="14"/>
      <c r="M70" s="14"/>
      <c r="N70" s="14"/>
      <c r="O70" s="14"/>
      <c r="P70" s="14"/>
      <c r="Q70" s="14"/>
      <c r="R70" s="14"/>
      <c r="S70" s="14"/>
      <c r="T70" s="14"/>
    </row>
    <row r="71" spans="1:20" x14ac:dyDescent="0.2">
      <c r="A71" s="14"/>
      <c r="B71" s="14"/>
      <c r="C71" s="67"/>
      <c r="D71" s="14"/>
      <c r="E71" s="14"/>
      <c r="F71" s="14"/>
      <c r="G71" s="14"/>
      <c r="H71" s="14"/>
      <c r="I71" s="14"/>
      <c r="J71" s="87"/>
      <c r="K71" s="14"/>
      <c r="L71" s="14"/>
      <c r="M71" s="14"/>
      <c r="N71" s="14"/>
      <c r="O71" s="14"/>
      <c r="P71" s="14"/>
      <c r="Q71" s="14"/>
      <c r="R71" s="14"/>
      <c r="S71" s="14"/>
      <c r="T71" s="14"/>
    </row>
    <row r="72" spans="1:20" x14ac:dyDescent="0.2">
      <c r="A72" s="14"/>
      <c r="B72" s="14"/>
      <c r="C72" s="67"/>
      <c r="D72" s="14"/>
      <c r="E72" s="14"/>
      <c r="F72" s="14"/>
      <c r="G72" s="14"/>
      <c r="H72" s="14"/>
      <c r="I72" s="14"/>
      <c r="J72" s="87"/>
      <c r="K72" s="14"/>
      <c r="L72" s="14"/>
      <c r="M72" s="14"/>
      <c r="N72" s="14"/>
      <c r="O72" s="14"/>
      <c r="P72" s="14"/>
      <c r="Q72" s="14"/>
      <c r="R72" s="14"/>
      <c r="S72" s="14"/>
      <c r="T72" s="14"/>
    </row>
    <row r="73" spans="1:20" x14ac:dyDescent="0.2">
      <c r="A73" s="14"/>
      <c r="B73" s="14"/>
      <c r="C73" s="67"/>
      <c r="D73" s="14"/>
      <c r="E73" s="14"/>
      <c r="F73" s="14"/>
      <c r="G73" s="14"/>
      <c r="H73" s="14"/>
      <c r="I73" s="14"/>
      <c r="J73" s="87"/>
      <c r="K73" s="14"/>
      <c r="L73" s="14"/>
      <c r="M73" s="14"/>
      <c r="N73" s="14"/>
      <c r="O73" s="14"/>
      <c r="P73" s="14"/>
      <c r="Q73" s="14"/>
      <c r="R73" s="14"/>
      <c r="S73" s="14"/>
      <c r="T73" s="14"/>
    </row>
    <row r="74" spans="1:20" x14ac:dyDescent="0.2">
      <c r="A74" s="14"/>
      <c r="B74" s="14"/>
      <c r="C74" s="67"/>
      <c r="D74" s="14"/>
      <c r="E74" s="14"/>
      <c r="F74" s="14"/>
      <c r="G74" s="14"/>
      <c r="H74" s="14"/>
      <c r="I74" s="14"/>
      <c r="J74" s="87"/>
      <c r="K74" s="14"/>
      <c r="L74" s="14"/>
      <c r="M74" s="14"/>
      <c r="N74" s="14"/>
      <c r="O74" s="14"/>
      <c r="P74" s="14"/>
      <c r="Q74" s="14"/>
      <c r="R74" s="14"/>
      <c r="S74" s="14"/>
      <c r="T74" s="14"/>
    </row>
    <row r="75" spans="1:20" x14ac:dyDescent="0.2">
      <c r="A75" s="14"/>
      <c r="B75" s="14"/>
      <c r="C75" s="67"/>
      <c r="D75" s="14"/>
      <c r="E75" s="14"/>
      <c r="F75" s="14"/>
      <c r="G75" s="14"/>
      <c r="H75" s="14"/>
      <c r="I75" s="14"/>
      <c r="J75" s="87"/>
      <c r="K75" s="14"/>
      <c r="L75" s="14"/>
      <c r="M75" s="14"/>
      <c r="N75" s="14"/>
      <c r="O75" s="14"/>
      <c r="P75" s="14"/>
      <c r="Q75" s="14"/>
      <c r="R75" s="14"/>
      <c r="S75" s="14"/>
      <c r="T75" s="14"/>
    </row>
    <row r="76" spans="1:20" x14ac:dyDescent="0.2">
      <c r="A76" s="14"/>
      <c r="B76" s="14"/>
      <c r="C76" s="67"/>
      <c r="D76" s="14"/>
      <c r="E76" s="14"/>
      <c r="F76" s="14"/>
      <c r="G76" s="14"/>
      <c r="H76" s="14"/>
      <c r="I76" s="14"/>
      <c r="J76" s="87"/>
      <c r="K76" s="14"/>
      <c r="L76" s="14"/>
      <c r="M76" s="14"/>
      <c r="N76" s="14"/>
      <c r="O76" s="14"/>
      <c r="P76" s="14"/>
      <c r="Q76" s="14"/>
      <c r="R76" s="14"/>
      <c r="S76" s="14"/>
      <c r="T76" s="14"/>
    </row>
    <row r="77" spans="1:20" x14ac:dyDescent="0.2">
      <c r="A77" s="14"/>
      <c r="B77" s="14"/>
      <c r="C77" s="67"/>
      <c r="D77" s="14"/>
      <c r="E77" s="14"/>
      <c r="F77" s="14"/>
      <c r="G77" s="14"/>
      <c r="H77" s="14"/>
      <c r="I77" s="14"/>
      <c r="J77" s="87"/>
      <c r="K77" s="14"/>
      <c r="L77" s="14"/>
      <c r="M77" s="14"/>
      <c r="N77" s="14"/>
      <c r="O77" s="14"/>
      <c r="P77" s="14"/>
      <c r="Q77" s="14"/>
      <c r="R77" s="14"/>
      <c r="S77" s="14"/>
      <c r="T77" s="14"/>
    </row>
    <row r="78" spans="1:20" x14ac:dyDescent="0.2">
      <c r="A78" s="14"/>
      <c r="B78" s="14"/>
      <c r="C78" s="67"/>
      <c r="D78" s="14"/>
      <c r="E78" s="14"/>
      <c r="F78" s="14"/>
      <c r="G78" s="14"/>
      <c r="H78" s="14"/>
      <c r="I78" s="14"/>
      <c r="J78" s="87"/>
      <c r="K78" s="14"/>
      <c r="L78" s="14"/>
      <c r="M78" s="14"/>
      <c r="N78" s="14"/>
      <c r="O78" s="14"/>
      <c r="P78" s="14"/>
      <c r="Q78" s="14"/>
      <c r="R78" s="14"/>
      <c r="S78" s="14"/>
      <c r="T78" s="14"/>
    </row>
    <row r="79" spans="1:20" x14ac:dyDescent="0.2">
      <c r="A79" s="14"/>
      <c r="B79" s="14"/>
      <c r="C79" s="67"/>
      <c r="D79" s="14"/>
      <c r="E79" s="14"/>
      <c r="F79" s="14"/>
      <c r="G79" s="14"/>
      <c r="H79" s="14"/>
      <c r="I79" s="14"/>
      <c r="J79" s="87"/>
      <c r="K79" s="14"/>
      <c r="L79" s="14"/>
      <c r="M79" s="14"/>
      <c r="N79" s="14"/>
      <c r="O79" s="14"/>
      <c r="P79" s="14"/>
      <c r="Q79" s="14"/>
      <c r="R79" s="14"/>
      <c r="S79" s="14"/>
      <c r="T79" s="14"/>
    </row>
    <row r="80" spans="1:20" x14ac:dyDescent="0.2">
      <c r="A80" s="14"/>
      <c r="B80" s="14"/>
      <c r="C80" s="67"/>
      <c r="D80" s="14"/>
      <c r="E80" s="14"/>
      <c r="F80" s="14"/>
      <c r="G80" s="14"/>
      <c r="H80" s="14"/>
      <c r="I80" s="14"/>
      <c r="J80" s="87"/>
      <c r="K80" s="14"/>
      <c r="L80" s="14"/>
      <c r="M80" s="14"/>
      <c r="N80" s="14"/>
      <c r="O80" s="14"/>
      <c r="P80" s="14"/>
      <c r="Q80" s="14"/>
      <c r="R80" s="14"/>
      <c r="S80" s="14"/>
      <c r="T80" s="14"/>
    </row>
    <row r="81" spans="1:20" x14ac:dyDescent="0.2">
      <c r="A81" s="14"/>
      <c r="B81" s="14"/>
      <c r="C81" s="67"/>
      <c r="D81" s="14"/>
      <c r="E81" s="14"/>
      <c r="F81" s="14"/>
      <c r="G81" s="14"/>
      <c r="H81" s="14"/>
      <c r="I81" s="14"/>
      <c r="J81" s="87"/>
      <c r="K81" s="14"/>
      <c r="L81" s="14"/>
      <c r="M81" s="14"/>
      <c r="N81" s="14"/>
      <c r="O81" s="14"/>
      <c r="P81" s="14"/>
      <c r="Q81" s="14"/>
      <c r="R81" s="14"/>
      <c r="S81" s="14"/>
      <c r="T81" s="14"/>
    </row>
    <row r="82" spans="1:20" x14ac:dyDescent="0.2">
      <c r="A82" s="14"/>
      <c r="B82" s="14"/>
      <c r="C82" s="67"/>
      <c r="D82" s="14"/>
      <c r="E82" s="14"/>
      <c r="F82" s="14"/>
      <c r="G82" s="14"/>
      <c r="H82" s="14"/>
      <c r="I82" s="14"/>
      <c r="J82" s="87"/>
      <c r="K82" s="14"/>
      <c r="L82" s="14"/>
      <c r="M82" s="14"/>
      <c r="N82" s="14"/>
      <c r="O82" s="14"/>
      <c r="P82" s="14"/>
      <c r="Q82" s="14"/>
      <c r="R82" s="14"/>
      <c r="S82" s="14"/>
      <c r="T82" s="14"/>
    </row>
    <row r="83" spans="1:20" x14ac:dyDescent="0.2">
      <c r="A83" s="14"/>
      <c r="B83" s="14"/>
      <c r="C83" s="67"/>
      <c r="D83" s="14"/>
      <c r="E83" s="14"/>
      <c r="F83" s="14"/>
      <c r="G83" s="14"/>
      <c r="H83" s="14"/>
      <c r="I83" s="14"/>
      <c r="J83" s="87"/>
      <c r="K83" s="14"/>
      <c r="L83" s="14"/>
      <c r="M83" s="14"/>
      <c r="N83" s="14"/>
      <c r="O83" s="14"/>
      <c r="P83" s="14"/>
      <c r="Q83" s="14"/>
      <c r="R83" s="14"/>
      <c r="S83" s="14"/>
      <c r="T83" s="14"/>
    </row>
    <row r="84" spans="1:20" x14ac:dyDescent="0.2">
      <c r="A84" s="14"/>
      <c r="B84" s="14"/>
      <c r="C84" s="67"/>
      <c r="D84" s="14"/>
      <c r="E84" s="14"/>
      <c r="F84" s="14"/>
      <c r="G84" s="14"/>
      <c r="H84" s="14"/>
      <c r="I84" s="14"/>
      <c r="J84" s="87"/>
      <c r="K84" s="14"/>
      <c r="L84" s="14"/>
      <c r="M84" s="14"/>
      <c r="N84" s="14"/>
      <c r="O84" s="14"/>
      <c r="P84" s="14"/>
      <c r="Q84" s="14"/>
      <c r="R84" s="14"/>
      <c r="S84" s="14"/>
      <c r="T84" s="14"/>
    </row>
    <row r="85" spans="1:20" x14ac:dyDescent="0.2">
      <c r="A85" s="14"/>
      <c r="B85" s="14"/>
      <c r="C85" s="67"/>
      <c r="D85" s="14"/>
      <c r="E85" s="14"/>
      <c r="F85" s="14"/>
      <c r="G85" s="14"/>
      <c r="H85" s="14"/>
      <c r="I85" s="14"/>
      <c r="J85" s="87"/>
      <c r="K85" s="14"/>
      <c r="L85" s="14"/>
      <c r="M85" s="14"/>
      <c r="N85" s="14"/>
      <c r="O85" s="14"/>
      <c r="P85" s="14"/>
      <c r="Q85" s="14"/>
      <c r="R85" s="14"/>
      <c r="S85" s="14"/>
      <c r="T85" s="14"/>
    </row>
    <row r="86" spans="1:20" x14ac:dyDescent="0.2">
      <c r="A86" s="14"/>
      <c r="B86" s="14"/>
      <c r="C86" s="67"/>
      <c r="D86" s="14"/>
      <c r="E86" s="14"/>
      <c r="F86" s="14"/>
      <c r="G86" s="14"/>
      <c r="H86" s="14"/>
      <c r="I86" s="14"/>
      <c r="J86" s="87"/>
      <c r="K86" s="14"/>
      <c r="L86" s="14"/>
      <c r="M86" s="14"/>
      <c r="N86" s="14"/>
      <c r="O86" s="14"/>
      <c r="P86" s="14"/>
      <c r="Q86" s="14"/>
      <c r="R86" s="14"/>
      <c r="S86" s="14"/>
      <c r="T86" s="14"/>
    </row>
    <row r="87" spans="1:20" x14ac:dyDescent="0.2">
      <c r="A87" s="14"/>
      <c r="B87" s="14"/>
      <c r="C87" s="67"/>
      <c r="D87" s="14"/>
      <c r="E87" s="14"/>
      <c r="F87" s="14"/>
      <c r="G87" s="14"/>
      <c r="H87" s="14"/>
      <c r="I87" s="14"/>
      <c r="J87" s="87"/>
      <c r="K87" s="14"/>
      <c r="L87" s="14"/>
      <c r="M87" s="14"/>
      <c r="N87" s="14"/>
      <c r="O87" s="14"/>
      <c r="P87" s="14"/>
      <c r="Q87" s="14"/>
      <c r="R87" s="14"/>
      <c r="S87" s="14"/>
      <c r="T87" s="14"/>
    </row>
    <row r="88" spans="1:20" x14ac:dyDescent="0.2">
      <c r="A88" s="14"/>
      <c r="B88" s="14"/>
      <c r="C88" s="67"/>
      <c r="D88" s="14"/>
      <c r="E88" s="14"/>
      <c r="F88" s="14"/>
      <c r="G88" s="14"/>
      <c r="H88" s="14"/>
      <c r="I88" s="14"/>
      <c r="J88" s="87"/>
      <c r="K88" s="14"/>
      <c r="L88" s="14"/>
      <c r="M88" s="14"/>
      <c r="N88" s="14"/>
      <c r="O88" s="14"/>
      <c r="P88" s="14"/>
      <c r="Q88" s="14"/>
      <c r="R88" s="14"/>
      <c r="S88" s="14"/>
      <c r="T88" s="14"/>
    </row>
    <row r="89" spans="1:20" x14ac:dyDescent="0.2">
      <c r="A89" s="14"/>
      <c r="B89" s="14"/>
      <c r="C89" s="67"/>
      <c r="D89" s="14"/>
      <c r="E89" s="14"/>
      <c r="F89" s="14"/>
      <c r="G89" s="14"/>
      <c r="H89" s="14"/>
      <c r="I89" s="14"/>
      <c r="J89" s="87"/>
      <c r="K89" s="14"/>
      <c r="L89" s="14"/>
      <c r="M89" s="14"/>
      <c r="N89" s="14"/>
      <c r="O89" s="14"/>
      <c r="P89" s="14"/>
      <c r="Q89" s="14"/>
      <c r="R89" s="14"/>
      <c r="S89" s="14"/>
      <c r="T89" s="14"/>
    </row>
    <row r="90" spans="1:20" x14ac:dyDescent="0.2">
      <c r="A90" s="14"/>
      <c r="B90" s="14"/>
      <c r="C90" s="67"/>
      <c r="D90" s="14"/>
      <c r="E90" s="14"/>
      <c r="F90" s="14"/>
      <c r="G90" s="14"/>
      <c r="H90" s="14"/>
      <c r="I90" s="14"/>
      <c r="J90" s="87"/>
      <c r="K90" s="14"/>
      <c r="L90" s="14"/>
      <c r="M90" s="14"/>
      <c r="N90" s="14"/>
      <c r="O90" s="14"/>
      <c r="P90" s="14"/>
      <c r="Q90" s="14"/>
      <c r="R90" s="14"/>
      <c r="S90" s="14"/>
      <c r="T90" s="14"/>
    </row>
    <row r="91" spans="1:20" x14ac:dyDescent="0.2">
      <c r="A91" s="14"/>
      <c r="B91" s="14"/>
      <c r="C91" s="67"/>
      <c r="D91" s="14"/>
      <c r="E91" s="14"/>
      <c r="F91" s="14"/>
      <c r="G91" s="14"/>
      <c r="H91" s="14"/>
      <c r="I91" s="14"/>
      <c r="J91" s="87"/>
      <c r="K91" s="14"/>
      <c r="L91" s="14"/>
      <c r="M91" s="14"/>
      <c r="N91" s="14"/>
      <c r="O91" s="14"/>
      <c r="P91" s="14"/>
      <c r="Q91" s="14"/>
      <c r="R91" s="14"/>
      <c r="S91" s="14"/>
      <c r="T91" s="14"/>
    </row>
    <row r="92" spans="1:20" x14ac:dyDescent="0.2">
      <c r="A92" s="14"/>
      <c r="B92" s="14"/>
      <c r="C92" s="67"/>
      <c r="D92" s="14"/>
      <c r="E92" s="14"/>
      <c r="F92" s="14"/>
      <c r="G92" s="14"/>
      <c r="H92" s="14"/>
      <c r="I92" s="14"/>
      <c r="J92" s="87"/>
      <c r="K92" s="14"/>
      <c r="L92" s="14"/>
      <c r="M92" s="14"/>
      <c r="N92" s="14"/>
      <c r="O92" s="14"/>
      <c r="P92" s="14"/>
      <c r="Q92" s="14"/>
      <c r="R92" s="14"/>
      <c r="S92" s="14"/>
      <c r="T92" s="14"/>
    </row>
    <row r="93" spans="1:20" x14ac:dyDescent="0.2">
      <c r="A93" s="14"/>
      <c r="B93" s="14"/>
      <c r="C93" s="67"/>
      <c r="D93" s="14"/>
      <c r="E93" s="14"/>
      <c r="F93" s="14"/>
      <c r="G93" s="14"/>
      <c r="H93" s="14"/>
      <c r="I93" s="14"/>
      <c r="J93" s="87"/>
      <c r="K93" s="14"/>
      <c r="L93" s="14"/>
      <c r="M93" s="14"/>
      <c r="N93" s="14"/>
      <c r="O93" s="14"/>
      <c r="P93" s="14"/>
      <c r="Q93" s="14"/>
      <c r="R93" s="14"/>
      <c r="S93" s="14"/>
      <c r="T93" s="14"/>
    </row>
    <row r="94" spans="1:20" x14ac:dyDescent="0.2">
      <c r="A94" s="14"/>
      <c r="B94" s="14"/>
      <c r="C94" s="67"/>
      <c r="D94" s="14"/>
      <c r="E94" s="14"/>
      <c r="F94" s="14"/>
      <c r="G94" s="14"/>
      <c r="H94" s="14"/>
      <c r="I94" s="14"/>
      <c r="J94" s="87"/>
      <c r="K94" s="14"/>
      <c r="L94" s="14"/>
      <c r="M94" s="14"/>
      <c r="N94" s="14"/>
      <c r="O94" s="14"/>
      <c r="P94" s="14"/>
      <c r="Q94" s="14"/>
      <c r="R94" s="14"/>
      <c r="S94" s="14"/>
      <c r="T94" s="14"/>
    </row>
    <row r="95" spans="1:20" x14ac:dyDescent="0.2">
      <c r="A95" s="14"/>
      <c r="B95" s="14"/>
      <c r="C95" s="67"/>
      <c r="D95" s="14"/>
      <c r="E95" s="14"/>
      <c r="F95" s="14"/>
      <c r="G95" s="14"/>
      <c r="H95" s="14"/>
      <c r="I95" s="14"/>
      <c r="J95" s="87"/>
      <c r="K95" s="14"/>
      <c r="L95" s="14"/>
      <c r="M95" s="14"/>
      <c r="N95" s="14"/>
      <c r="O95" s="14"/>
      <c r="P95" s="14"/>
      <c r="Q95" s="14"/>
      <c r="R95" s="14"/>
      <c r="S95" s="14"/>
      <c r="T95" s="14"/>
    </row>
    <row r="96" spans="1:20" x14ac:dyDescent="0.2">
      <c r="A96" s="14"/>
      <c r="B96" s="14"/>
      <c r="C96" s="67"/>
      <c r="D96" s="14"/>
      <c r="E96" s="14"/>
      <c r="F96" s="14"/>
      <c r="G96" s="14"/>
      <c r="H96" s="14"/>
      <c r="I96" s="14"/>
      <c r="J96" s="87"/>
      <c r="K96" s="14"/>
      <c r="L96" s="14"/>
      <c r="M96" s="14"/>
      <c r="N96" s="14"/>
      <c r="O96" s="14"/>
      <c r="P96" s="14"/>
      <c r="Q96" s="14"/>
      <c r="R96" s="14"/>
      <c r="S96" s="14"/>
      <c r="T96" s="14"/>
    </row>
    <row r="97" spans="1:20" x14ac:dyDescent="0.2">
      <c r="A97" s="14"/>
      <c r="B97" s="14"/>
      <c r="C97" s="67"/>
      <c r="D97" s="14"/>
      <c r="E97" s="14"/>
      <c r="F97" s="14"/>
      <c r="G97" s="14"/>
      <c r="H97" s="14"/>
      <c r="I97" s="14"/>
      <c r="J97" s="87"/>
      <c r="K97" s="14"/>
      <c r="L97" s="14"/>
      <c r="M97" s="14"/>
      <c r="N97" s="14"/>
      <c r="O97" s="14"/>
      <c r="P97" s="14"/>
      <c r="Q97" s="14"/>
      <c r="R97" s="14"/>
      <c r="S97" s="14"/>
      <c r="T97" s="14"/>
    </row>
    <row r="98" spans="1:20" x14ac:dyDescent="0.2">
      <c r="A98" s="14"/>
      <c r="B98" s="14"/>
      <c r="C98" s="67"/>
      <c r="D98" s="14"/>
      <c r="E98" s="14"/>
      <c r="F98" s="14"/>
      <c r="G98" s="14"/>
      <c r="H98" s="14"/>
      <c r="I98" s="14"/>
      <c r="J98" s="87"/>
      <c r="K98" s="14"/>
      <c r="L98" s="14"/>
      <c r="M98" s="14"/>
      <c r="N98" s="14"/>
      <c r="O98" s="14"/>
      <c r="P98" s="14"/>
      <c r="Q98" s="14"/>
      <c r="R98" s="14"/>
      <c r="S98" s="14"/>
      <c r="T98" s="14"/>
    </row>
    <row r="99" spans="1:20" x14ac:dyDescent="0.2">
      <c r="A99" s="14"/>
      <c r="B99" s="14"/>
      <c r="C99" s="67"/>
      <c r="D99" s="14"/>
      <c r="E99" s="14"/>
      <c r="F99" s="14"/>
      <c r="G99" s="14"/>
      <c r="H99" s="14"/>
      <c r="I99" s="14"/>
      <c r="J99" s="87"/>
      <c r="K99" s="14"/>
      <c r="L99" s="14"/>
      <c r="M99" s="14"/>
      <c r="N99" s="14"/>
      <c r="O99" s="14"/>
      <c r="P99" s="14"/>
      <c r="Q99" s="14"/>
      <c r="R99" s="14"/>
      <c r="S99" s="14"/>
      <c r="T99" s="14"/>
    </row>
    <row r="100" spans="1:20" x14ac:dyDescent="0.2">
      <c r="A100" s="14"/>
      <c r="B100" s="14"/>
      <c r="C100" s="67"/>
      <c r="D100" s="14"/>
      <c r="E100" s="14"/>
      <c r="F100" s="14"/>
      <c r="G100" s="14"/>
      <c r="H100" s="14"/>
      <c r="I100" s="14"/>
      <c r="J100" s="87"/>
      <c r="K100" s="14"/>
      <c r="L100" s="14"/>
      <c r="M100" s="14"/>
      <c r="N100" s="14"/>
      <c r="O100" s="14"/>
      <c r="P100" s="14"/>
      <c r="Q100" s="14"/>
      <c r="R100" s="14"/>
      <c r="S100" s="14"/>
      <c r="T100" s="14"/>
    </row>
    <row r="101" spans="1:20" x14ac:dyDescent="0.2">
      <c r="A101" s="14"/>
      <c r="B101" s="14"/>
      <c r="C101" s="67"/>
      <c r="D101" s="14"/>
      <c r="E101" s="14"/>
      <c r="F101" s="14"/>
      <c r="G101" s="14"/>
      <c r="H101" s="14"/>
      <c r="I101" s="14"/>
      <c r="J101" s="87"/>
      <c r="K101" s="14"/>
      <c r="L101" s="14"/>
      <c r="M101" s="14"/>
      <c r="N101" s="14"/>
      <c r="O101" s="14"/>
      <c r="P101" s="14"/>
      <c r="Q101" s="14"/>
      <c r="R101" s="14"/>
      <c r="S101" s="14"/>
      <c r="T101" s="14"/>
    </row>
    <row r="102" spans="1:20" x14ac:dyDescent="0.2">
      <c r="A102" s="14"/>
      <c r="B102" s="14"/>
      <c r="C102" s="67"/>
      <c r="D102" s="14"/>
      <c r="E102" s="14"/>
      <c r="F102" s="14"/>
      <c r="G102" s="14"/>
      <c r="H102" s="14"/>
      <c r="I102" s="14"/>
      <c r="J102" s="87"/>
      <c r="K102" s="14"/>
      <c r="L102" s="14"/>
      <c r="M102" s="14"/>
      <c r="N102" s="14"/>
      <c r="O102" s="14"/>
      <c r="P102" s="14"/>
      <c r="Q102" s="14"/>
      <c r="R102" s="14"/>
      <c r="S102" s="14"/>
      <c r="T102" s="14"/>
    </row>
    <row r="103" spans="1:20" x14ac:dyDescent="0.2">
      <c r="A103" s="14"/>
      <c r="B103" s="14"/>
      <c r="C103" s="67"/>
      <c r="D103" s="14"/>
      <c r="E103" s="14"/>
      <c r="F103" s="14"/>
      <c r="G103" s="14"/>
      <c r="H103" s="14"/>
      <c r="I103" s="14"/>
      <c r="J103" s="87"/>
      <c r="K103" s="14"/>
      <c r="L103" s="14"/>
      <c r="M103" s="14"/>
      <c r="N103" s="14"/>
      <c r="O103" s="14"/>
      <c r="P103" s="14"/>
      <c r="Q103" s="14"/>
      <c r="R103" s="14"/>
      <c r="S103" s="14"/>
      <c r="T103" s="14"/>
    </row>
    <row r="104" spans="1:20" x14ac:dyDescent="0.2">
      <c r="A104" s="14"/>
      <c r="B104" s="14"/>
      <c r="C104" s="67"/>
      <c r="D104" s="14"/>
      <c r="E104" s="14"/>
      <c r="F104" s="14"/>
      <c r="G104" s="14"/>
      <c r="H104" s="14"/>
      <c r="I104" s="14"/>
      <c r="J104" s="87"/>
      <c r="K104" s="14"/>
      <c r="L104" s="14"/>
      <c r="M104" s="14"/>
      <c r="N104" s="14"/>
      <c r="O104" s="14"/>
      <c r="P104" s="14"/>
      <c r="Q104" s="14"/>
      <c r="R104" s="14"/>
      <c r="S104" s="14"/>
      <c r="T104" s="14"/>
    </row>
    <row r="105" spans="1:20" x14ac:dyDescent="0.2">
      <c r="A105" s="14"/>
      <c r="B105" s="14"/>
      <c r="C105" s="67"/>
      <c r="D105" s="14"/>
      <c r="E105" s="14"/>
      <c r="F105" s="14"/>
      <c r="G105" s="14"/>
      <c r="H105" s="14"/>
      <c r="I105" s="14"/>
      <c r="J105" s="87"/>
      <c r="K105" s="14"/>
      <c r="L105" s="14"/>
      <c r="M105" s="14"/>
      <c r="N105" s="14"/>
      <c r="O105" s="14"/>
      <c r="P105" s="14"/>
      <c r="Q105" s="14"/>
      <c r="R105" s="14"/>
      <c r="S105" s="14"/>
      <c r="T105" s="14"/>
    </row>
    <row r="106" spans="1:20" x14ac:dyDescent="0.2">
      <c r="A106" s="14"/>
      <c r="B106" s="14"/>
      <c r="C106" s="67"/>
      <c r="D106" s="14"/>
      <c r="E106" s="14"/>
      <c r="F106" s="14"/>
      <c r="G106" s="14"/>
      <c r="H106" s="14"/>
      <c r="I106" s="14"/>
      <c r="J106" s="87"/>
      <c r="K106" s="14"/>
      <c r="L106" s="14"/>
      <c r="M106" s="14"/>
      <c r="N106" s="14"/>
      <c r="O106" s="14"/>
      <c r="P106" s="14"/>
      <c r="Q106" s="14"/>
      <c r="R106" s="14"/>
      <c r="S106" s="14"/>
      <c r="T106" s="14"/>
    </row>
    <row r="107" spans="1:20" x14ac:dyDescent="0.2">
      <c r="A107" s="14"/>
      <c r="B107" s="14"/>
      <c r="C107" s="67"/>
      <c r="D107" s="14"/>
      <c r="E107" s="14"/>
      <c r="F107" s="14"/>
      <c r="G107" s="14"/>
      <c r="H107" s="14"/>
      <c r="I107" s="14"/>
      <c r="J107" s="87"/>
      <c r="K107" s="14"/>
      <c r="L107" s="14"/>
      <c r="M107" s="14"/>
      <c r="N107" s="14"/>
      <c r="O107" s="14"/>
      <c r="P107" s="14"/>
      <c r="Q107" s="14"/>
      <c r="R107" s="14"/>
      <c r="S107" s="14"/>
      <c r="T107" s="14"/>
    </row>
    <row r="108" spans="1:20" x14ac:dyDescent="0.2">
      <c r="A108" s="14"/>
      <c r="B108" s="14"/>
      <c r="C108" s="67"/>
      <c r="D108" s="14"/>
      <c r="E108" s="14"/>
      <c r="F108" s="14"/>
      <c r="G108" s="14"/>
      <c r="H108" s="14"/>
      <c r="I108" s="14"/>
      <c r="J108" s="87"/>
      <c r="K108" s="14"/>
      <c r="L108" s="14"/>
      <c r="M108" s="14"/>
      <c r="N108" s="14"/>
      <c r="O108" s="14"/>
      <c r="P108" s="14"/>
      <c r="Q108" s="14"/>
      <c r="R108" s="14"/>
      <c r="S108" s="14"/>
      <c r="T108" s="14"/>
    </row>
    <row r="109" spans="1:20" x14ac:dyDescent="0.2">
      <c r="A109" s="14"/>
      <c r="B109" s="14"/>
      <c r="C109" s="67"/>
      <c r="D109" s="14"/>
      <c r="E109" s="14"/>
      <c r="F109" s="14"/>
      <c r="G109" s="14"/>
      <c r="H109" s="14"/>
      <c r="I109" s="14"/>
      <c r="J109" s="87"/>
      <c r="K109" s="14"/>
      <c r="L109" s="14"/>
      <c r="M109" s="14"/>
      <c r="N109" s="14"/>
      <c r="O109" s="14"/>
      <c r="P109" s="14"/>
      <c r="Q109" s="14"/>
      <c r="R109" s="14"/>
      <c r="S109" s="14"/>
      <c r="T109" s="14"/>
    </row>
    <row r="110" spans="1:20" x14ac:dyDescent="0.2">
      <c r="A110" s="14"/>
      <c r="B110" s="14"/>
      <c r="C110" s="67"/>
      <c r="D110" s="14"/>
      <c r="E110" s="14"/>
      <c r="F110" s="14"/>
      <c r="G110" s="14"/>
      <c r="H110" s="14"/>
      <c r="I110" s="14"/>
      <c r="J110" s="87"/>
      <c r="K110" s="14"/>
      <c r="L110" s="14"/>
      <c r="M110" s="14"/>
      <c r="N110" s="14"/>
      <c r="O110" s="14"/>
      <c r="P110" s="14"/>
      <c r="Q110" s="14"/>
      <c r="R110" s="14"/>
      <c r="S110" s="14"/>
      <c r="T110" s="14"/>
    </row>
    <row r="111" spans="1:20" x14ac:dyDescent="0.2">
      <c r="A111" s="14"/>
      <c r="B111" s="14"/>
      <c r="C111" s="67"/>
      <c r="D111" s="14"/>
      <c r="E111" s="14"/>
      <c r="F111" s="14"/>
      <c r="G111" s="14"/>
      <c r="H111" s="14"/>
      <c r="I111" s="14"/>
      <c r="J111" s="87"/>
      <c r="K111" s="14"/>
      <c r="L111" s="14"/>
      <c r="M111" s="14"/>
      <c r="N111" s="14"/>
      <c r="O111" s="14"/>
      <c r="P111" s="14"/>
      <c r="Q111" s="14"/>
      <c r="R111" s="14"/>
      <c r="S111" s="14"/>
      <c r="T111" s="14"/>
    </row>
    <row r="112" spans="1:20" x14ac:dyDescent="0.2">
      <c r="A112" s="14"/>
      <c r="B112" s="14"/>
      <c r="C112" s="67"/>
      <c r="D112" s="14"/>
      <c r="E112" s="14"/>
      <c r="F112" s="14"/>
      <c r="G112" s="14"/>
      <c r="H112" s="14"/>
      <c r="I112" s="14"/>
      <c r="J112" s="87"/>
      <c r="K112" s="14"/>
      <c r="L112" s="14"/>
      <c r="M112" s="14"/>
      <c r="N112" s="14"/>
      <c r="O112" s="14"/>
      <c r="P112" s="14"/>
      <c r="Q112" s="14"/>
      <c r="R112" s="14"/>
      <c r="S112" s="14"/>
      <c r="T112" s="14"/>
    </row>
    <row r="113" spans="1:20" x14ac:dyDescent="0.2">
      <c r="A113" s="14"/>
      <c r="B113" s="14"/>
      <c r="C113" s="67"/>
      <c r="D113" s="14"/>
      <c r="E113" s="14"/>
      <c r="F113" s="14"/>
      <c r="G113" s="14"/>
      <c r="H113" s="14"/>
      <c r="I113" s="14"/>
      <c r="J113" s="87"/>
      <c r="K113" s="14"/>
      <c r="L113" s="14"/>
      <c r="M113" s="14"/>
      <c r="N113" s="14"/>
      <c r="O113" s="14"/>
      <c r="P113" s="14"/>
      <c r="Q113" s="14"/>
      <c r="R113" s="14"/>
      <c r="S113" s="14"/>
      <c r="T113" s="14"/>
    </row>
    <row r="114" spans="1:20" x14ac:dyDescent="0.2">
      <c r="A114" s="14"/>
      <c r="B114" s="14"/>
      <c r="C114" s="67"/>
      <c r="D114" s="14"/>
      <c r="E114" s="14"/>
      <c r="F114" s="14"/>
      <c r="G114" s="14"/>
      <c r="H114" s="14"/>
      <c r="I114" s="14"/>
      <c r="J114" s="87"/>
      <c r="K114" s="14"/>
      <c r="L114" s="14"/>
      <c r="M114" s="14"/>
      <c r="N114" s="14"/>
      <c r="O114" s="14"/>
      <c r="P114" s="14"/>
      <c r="Q114" s="14"/>
      <c r="R114" s="14"/>
      <c r="S114" s="14"/>
      <c r="T114" s="14"/>
    </row>
    <row r="115" spans="1:20" x14ac:dyDescent="0.2">
      <c r="A115" s="14"/>
      <c r="B115" s="14"/>
      <c r="C115" s="67"/>
      <c r="D115" s="14"/>
      <c r="E115" s="14"/>
      <c r="F115" s="14"/>
      <c r="G115" s="14"/>
      <c r="H115" s="14"/>
      <c r="I115" s="14"/>
      <c r="J115" s="87"/>
      <c r="K115" s="14"/>
      <c r="L115" s="14"/>
      <c r="M115" s="14"/>
      <c r="N115" s="14"/>
      <c r="O115" s="14"/>
      <c r="P115" s="14"/>
      <c r="Q115" s="14"/>
      <c r="R115" s="14"/>
      <c r="S115" s="14"/>
      <c r="T115" s="14"/>
    </row>
    <row r="116" spans="1:20" x14ac:dyDescent="0.2">
      <c r="A116" s="14"/>
      <c r="B116" s="14"/>
      <c r="C116" s="67"/>
      <c r="D116" s="14"/>
      <c r="E116" s="14"/>
      <c r="F116" s="14"/>
      <c r="G116" s="14"/>
      <c r="H116" s="14"/>
      <c r="I116" s="14"/>
      <c r="J116" s="87"/>
      <c r="K116" s="14"/>
      <c r="L116" s="14"/>
      <c r="M116" s="14"/>
      <c r="N116" s="14"/>
      <c r="O116" s="14"/>
      <c r="P116" s="14"/>
      <c r="Q116" s="14"/>
      <c r="R116" s="14"/>
      <c r="S116" s="14"/>
      <c r="T116" s="14"/>
    </row>
    <row r="117" spans="1:20" x14ac:dyDescent="0.2">
      <c r="A117" s="14"/>
      <c r="B117" s="14"/>
      <c r="C117" s="67"/>
      <c r="D117" s="14"/>
      <c r="E117" s="14"/>
      <c r="F117" s="14"/>
      <c r="G117" s="14"/>
      <c r="H117" s="14"/>
      <c r="I117" s="14"/>
      <c r="J117" s="87"/>
      <c r="K117" s="14"/>
      <c r="L117" s="14"/>
      <c r="M117" s="14"/>
      <c r="N117" s="14"/>
      <c r="O117" s="14"/>
      <c r="P117" s="14"/>
      <c r="Q117" s="14"/>
      <c r="R117" s="14"/>
      <c r="S117" s="14"/>
      <c r="T117" s="14"/>
    </row>
    <row r="118" spans="1:20" x14ac:dyDescent="0.2">
      <c r="A118" s="14"/>
      <c r="B118" s="14"/>
      <c r="C118" s="67"/>
      <c r="D118" s="14"/>
      <c r="E118" s="14"/>
      <c r="F118" s="14"/>
      <c r="G118" s="14"/>
      <c r="H118" s="14"/>
      <c r="I118" s="14"/>
      <c r="J118" s="87"/>
      <c r="K118" s="14"/>
      <c r="L118" s="14"/>
      <c r="M118" s="14"/>
      <c r="N118" s="14"/>
      <c r="O118" s="14"/>
      <c r="P118" s="14"/>
      <c r="Q118" s="14"/>
      <c r="R118" s="14"/>
      <c r="S118" s="14"/>
      <c r="T118" s="14"/>
    </row>
    <row r="119" spans="1:20" x14ac:dyDescent="0.2">
      <c r="A119" s="14"/>
      <c r="B119" s="14"/>
      <c r="C119" s="67"/>
      <c r="D119" s="14"/>
      <c r="E119" s="14"/>
      <c r="F119" s="14"/>
      <c r="G119" s="14"/>
      <c r="H119" s="14"/>
      <c r="I119" s="14"/>
      <c r="J119" s="87"/>
      <c r="K119" s="14"/>
      <c r="L119" s="14"/>
      <c r="M119" s="14"/>
      <c r="N119" s="14"/>
      <c r="O119" s="14"/>
      <c r="P119" s="14"/>
      <c r="Q119" s="14"/>
      <c r="R119" s="14"/>
      <c r="S119" s="14"/>
      <c r="T119" s="14"/>
    </row>
    <row r="120" spans="1:20" x14ac:dyDescent="0.2">
      <c r="A120" s="14"/>
      <c r="B120" s="14"/>
      <c r="C120" s="67"/>
      <c r="D120" s="14"/>
      <c r="E120" s="14"/>
      <c r="F120" s="14"/>
      <c r="G120" s="14"/>
      <c r="H120" s="14"/>
      <c r="I120" s="14"/>
      <c r="J120" s="87"/>
      <c r="K120" s="14"/>
      <c r="L120" s="14"/>
      <c r="M120" s="14"/>
      <c r="N120" s="14"/>
      <c r="O120" s="14"/>
      <c r="P120" s="14"/>
      <c r="Q120" s="14"/>
      <c r="R120" s="14"/>
      <c r="S120" s="14"/>
      <c r="T120" s="14"/>
    </row>
    <row r="121" spans="1:20" x14ac:dyDescent="0.2">
      <c r="A121" s="14"/>
      <c r="B121" s="14"/>
      <c r="C121" s="67"/>
      <c r="D121" s="14"/>
      <c r="E121" s="14"/>
      <c r="F121" s="14"/>
      <c r="G121" s="14"/>
      <c r="H121" s="14"/>
      <c r="I121" s="14"/>
      <c r="J121" s="87"/>
      <c r="K121" s="14"/>
      <c r="L121" s="14"/>
      <c r="M121" s="14"/>
      <c r="N121" s="14"/>
      <c r="O121" s="14"/>
      <c r="P121" s="14"/>
      <c r="Q121" s="14"/>
      <c r="R121" s="14"/>
      <c r="S121" s="14"/>
      <c r="T121" s="14"/>
    </row>
    <row r="122" spans="1:20" x14ac:dyDescent="0.2">
      <c r="A122" s="14"/>
      <c r="B122" s="14"/>
      <c r="C122" s="67"/>
      <c r="D122" s="14"/>
      <c r="E122" s="14"/>
      <c r="F122" s="14"/>
      <c r="G122" s="14"/>
      <c r="H122" s="14"/>
      <c r="I122" s="14"/>
      <c r="J122" s="87"/>
      <c r="K122" s="14"/>
      <c r="L122" s="14"/>
      <c r="M122" s="14"/>
      <c r="N122" s="14"/>
      <c r="O122" s="14"/>
      <c r="P122" s="14"/>
      <c r="Q122" s="14"/>
      <c r="R122" s="14"/>
      <c r="S122" s="14"/>
      <c r="T122" s="14"/>
    </row>
    <row r="123" spans="1:20" x14ac:dyDescent="0.2">
      <c r="A123" s="14"/>
      <c r="B123" s="14"/>
      <c r="C123" s="67"/>
      <c r="D123" s="14"/>
      <c r="E123" s="14"/>
      <c r="F123" s="14"/>
      <c r="G123" s="14"/>
      <c r="H123" s="14"/>
      <c r="I123" s="14"/>
      <c r="J123" s="87"/>
      <c r="K123" s="14"/>
      <c r="L123" s="14"/>
      <c r="M123" s="14"/>
      <c r="N123" s="14"/>
      <c r="O123" s="14"/>
      <c r="P123" s="14"/>
      <c r="Q123" s="14"/>
      <c r="R123" s="14"/>
      <c r="S123" s="14"/>
      <c r="T123" s="14"/>
    </row>
    <row r="124" spans="1:20" x14ac:dyDescent="0.2">
      <c r="A124" s="14"/>
      <c r="B124" s="14"/>
      <c r="C124" s="67"/>
      <c r="D124" s="14"/>
      <c r="E124" s="14"/>
      <c r="F124" s="14"/>
      <c r="G124" s="14"/>
      <c r="H124" s="14"/>
      <c r="I124" s="14"/>
      <c r="J124" s="87"/>
      <c r="K124" s="14"/>
      <c r="L124" s="14"/>
      <c r="M124" s="14"/>
      <c r="N124" s="14"/>
      <c r="O124" s="14"/>
      <c r="P124" s="14"/>
      <c r="Q124" s="14"/>
      <c r="R124" s="14"/>
      <c r="S124" s="14"/>
      <c r="T124" s="14"/>
    </row>
    <row r="125" spans="1:20" x14ac:dyDescent="0.2">
      <c r="A125" s="14"/>
      <c r="B125" s="14"/>
      <c r="C125" s="67"/>
      <c r="D125" s="14"/>
      <c r="E125" s="14"/>
      <c r="F125" s="14"/>
      <c r="G125" s="14"/>
      <c r="H125" s="14"/>
      <c r="I125" s="14"/>
      <c r="J125" s="87"/>
      <c r="K125" s="14"/>
      <c r="L125" s="14"/>
      <c r="M125" s="14"/>
      <c r="N125" s="14"/>
      <c r="O125" s="14"/>
      <c r="P125" s="14"/>
      <c r="Q125" s="14"/>
      <c r="R125" s="14"/>
      <c r="S125" s="14"/>
      <c r="T125" s="14"/>
    </row>
    <row r="126" spans="1:20" x14ac:dyDescent="0.2">
      <c r="A126" s="14"/>
      <c r="B126" s="14"/>
      <c r="C126" s="67"/>
      <c r="D126" s="14"/>
      <c r="E126" s="14"/>
      <c r="F126" s="14"/>
      <c r="G126" s="14"/>
      <c r="H126" s="14"/>
      <c r="I126" s="14"/>
      <c r="J126" s="87"/>
      <c r="K126" s="14"/>
      <c r="L126" s="14"/>
      <c r="M126" s="14"/>
      <c r="N126" s="14"/>
      <c r="O126" s="14"/>
      <c r="P126" s="14"/>
      <c r="Q126" s="14"/>
      <c r="R126" s="14"/>
      <c r="S126" s="14"/>
      <c r="T126" s="14"/>
    </row>
    <row r="127" spans="1:20" x14ac:dyDescent="0.2">
      <c r="A127" s="14"/>
      <c r="B127" s="14"/>
      <c r="C127" s="67"/>
      <c r="D127" s="14"/>
      <c r="E127" s="14"/>
      <c r="F127" s="14"/>
      <c r="G127" s="14"/>
      <c r="H127" s="14"/>
      <c r="I127" s="14"/>
      <c r="J127" s="87"/>
      <c r="K127" s="14"/>
      <c r="L127" s="14"/>
      <c r="M127" s="14"/>
      <c r="N127" s="14"/>
      <c r="O127" s="14"/>
      <c r="P127" s="14"/>
      <c r="Q127" s="14"/>
      <c r="R127" s="14"/>
      <c r="S127" s="14"/>
      <c r="T127" s="14"/>
    </row>
    <row r="128" spans="1:20" x14ac:dyDescent="0.2">
      <c r="A128" s="14"/>
      <c r="B128" s="14"/>
      <c r="C128" s="67"/>
      <c r="D128" s="14"/>
      <c r="E128" s="14"/>
      <c r="F128" s="14"/>
      <c r="G128" s="14"/>
      <c r="H128" s="14"/>
      <c r="I128" s="14"/>
      <c r="J128" s="87"/>
      <c r="K128" s="14"/>
      <c r="L128" s="14"/>
      <c r="M128" s="14"/>
      <c r="N128" s="14"/>
      <c r="O128" s="14"/>
      <c r="P128" s="14"/>
      <c r="Q128" s="14"/>
      <c r="R128" s="14"/>
      <c r="S128" s="14"/>
      <c r="T128" s="14"/>
    </row>
    <row r="129" spans="1:20" x14ac:dyDescent="0.2">
      <c r="A129" s="14"/>
      <c r="B129" s="14"/>
      <c r="C129" s="67"/>
      <c r="D129" s="14"/>
      <c r="E129" s="14"/>
      <c r="F129" s="14"/>
      <c r="G129" s="14"/>
      <c r="H129" s="14"/>
      <c r="I129" s="14"/>
      <c r="J129" s="87"/>
      <c r="K129" s="14"/>
      <c r="L129" s="14"/>
      <c r="M129" s="14"/>
      <c r="N129" s="14"/>
      <c r="O129" s="14"/>
      <c r="P129" s="14"/>
      <c r="Q129" s="14"/>
      <c r="R129" s="14"/>
      <c r="S129" s="14"/>
      <c r="T129" s="14"/>
    </row>
    <row r="130" spans="1:20" x14ac:dyDescent="0.2">
      <c r="A130" s="14"/>
      <c r="B130" s="14"/>
      <c r="C130" s="67"/>
      <c r="D130" s="14"/>
      <c r="E130" s="14"/>
      <c r="F130" s="14"/>
      <c r="G130" s="14"/>
      <c r="H130" s="14"/>
      <c r="I130" s="14"/>
      <c r="J130" s="87"/>
      <c r="K130" s="14"/>
      <c r="L130" s="14"/>
      <c r="M130" s="14"/>
      <c r="N130" s="14"/>
      <c r="O130" s="14"/>
      <c r="P130" s="14"/>
      <c r="Q130" s="14"/>
      <c r="R130" s="14"/>
      <c r="S130" s="14"/>
      <c r="T130" s="14"/>
    </row>
    <row r="131" spans="1:20" x14ac:dyDescent="0.2">
      <c r="A131" s="14"/>
      <c r="B131" s="14"/>
      <c r="C131" s="67"/>
      <c r="D131" s="14"/>
      <c r="E131" s="14"/>
      <c r="F131" s="14"/>
      <c r="G131" s="14"/>
      <c r="H131" s="14"/>
      <c r="I131" s="14"/>
      <c r="J131" s="87"/>
      <c r="K131" s="14"/>
      <c r="L131" s="14"/>
      <c r="M131" s="14"/>
      <c r="N131" s="14"/>
      <c r="O131" s="14"/>
      <c r="P131" s="14"/>
      <c r="Q131" s="14"/>
      <c r="R131" s="14"/>
      <c r="S131" s="14"/>
      <c r="T131" s="14"/>
    </row>
    <row r="132" spans="1:20" x14ac:dyDescent="0.2">
      <c r="A132" s="14"/>
      <c r="B132" s="14"/>
      <c r="C132" s="67"/>
      <c r="D132" s="14"/>
      <c r="E132" s="14"/>
      <c r="F132" s="14"/>
      <c r="G132" s="14"/>
      <c r="H132" s="14"/>
      <c r="I132" s="14"/>
      <c r="J132" s="87"/>
      <c r="K132" s="14"/>
      <c r="L132" s="14"/>
      <c r="M132" s="14"/>
      <c r="N132" s="14"/>
      <c r="O132" s="14"/>
      <c r="P132" s="14"/>
      <c r="Q132" s="14"/>
      <c r="R132" s="14"/>
      <c r="S132" s="14"/>
      <c r="T132" s="14"/>
    </row>
    <row r="133" spans="1:20" x14ac:dyDescent="0.2">
      <c r="A133" s="14"/>
      <c r="B133" s="14"/>
      <c r="C133" s="67"/>
      <c r="D133" s="14"/>
      <c r="E133" s="14"/>
      <c r="F133" s="14"/>
      <c r="G133" s="14"/>
      <c r="H133" s="14"/>
      <c r="I133" s="14"/>
      <c r="J133" s="87"/>
      <c r="K133" s="14"/>
      <c r="L133" s="14"/>
      <c r="M133" s="14"/>
      <c r="N133" s="14"/>
      <c r="O133" s="14"/>
      <c r="P133" s="14"/>
      <c r="Q133" s="14"/>
      <c r="R133" s="14"/>
      <c r="S133" s="14"/>
      <c r="T133" s="14"/>
    </row>
    <row r="134" spans="1:20" x14ac:dyDescent="0.2">
      <c r="A134" s="14"/>
      <c r="B134" s="14"/>
      <c r="C134" s="67"/>
      <c r="D134" s="14"/>
      <c r="E134" s="14"/>
      <c r="F134" s="14"/>
      <c r="G134" s="14"/>
      <c r="H134" s="14"/>
      <c r="I134" s="14"/>
      <c r="J134" s="87"/>
      <c r="K134" s="14"/>
      <c r="L134" s="14"/>
      <c r="M134" s="14"/>
      <c r="N134" s="14"/>
      <c r="O134" s="14"/>
      <c r="P134" s="14"/>
      <c r="Q134" s="14"/>
      <c r="R134" s="14"/>
      <c r="S134" s="14"/>
      <c r="T134" s="14"/>
    </row>
    <row r="135" spans="1:20" x14ac:dyDescent="0.2">
      <c r="A135" s="14"/>
      <c r="B135" s="14"/>
      <c r="C135" s="67"/>
      <c r="D135" s="14"/>
      <c r="E135" s="14"/>
      <c r="F135" s="14"/>
      <c r="G135" s="14"/>
      <c r="H135" s="14"/>
      <c r="I135" s="14"/>
      <c r="J135" s="87"/>
      <c r="K135" s="14"/>
      <c r="L135" s="14"/>
      <c r="M135" s="14"/>
      <c r="N135" s="14"/>
      <c r="O135" s="14"/>
      <c r="P135" s="14"/>
      <c r="Q135" s="14"/>
      <c r="R135" s="14"/>
      <c r="S135" s="14"/>
      <c r="T135" s="14"/>
    </row>
    <row r="136" spans="1:20" x14ac:dyDescent="0.2">
      <c r="A136" s="14"/>
      <c r="B136" s="14"/>
      <c r="C136" s="67"/>
      <c r="D136" s="14"/>
      <c r="E136" s="14"/>
      <c r="F136" s="14"/>
      <c r="G136" s="14"/>
      <c r="H136" s="14"/>
      <c r="I136" s="14"/>
      <c r="J136" s="87"/>
      <c r="K136" s="14"/>
      <c r="L136" s="14"/>
      <c r="M136" s="14"/>
      <c r="N136" s="14"/>
      <c r="O136" s="14"/>
      <c r="P136" s="14"/>
      <c r="Q136" s="14"/>
      <c r="R136" s="14"/>
      <c r="S136" s="14"/>
      <c r="T136" s="14"/>
    </row>
    <row r="137" spans="1:20" x14ac:dyDescent="0.2">
      <c r="A137" s="14"/>
      <c r="B137" s="14"/>
      <c r="C137" s="67"/>
      <c r="D137" s="14"/>
      <c r="E137" s="14"/>
      <c r="F137" s="14"/>
      <c r="G137" s="14"/>
      <c r="H137" s="14"/>
      <c r="I137" s="14"/>
      <c r="J137" s="87"/>
      <c r="K137" s="14"/>
      <c r="L137" s="14"/>
      <c r="M137" s="14"/>
      <c r="N137" s="14"/>
      <c r="O137" s="14"/>
      <c r="P137" s="14"/>
      <c r="Q137" s="14"/>
      <c r="R137" s="14"/>
      <c r="S137" s="14"/>
      <c r="T137" s="14"/>
    </row>
    <row r="138" spans="1:20" x14ac:dyDescent="0.2">
      <c r="A138" s="14"/>
      <c r="B138" s="14"/>
      <c r="C138" s="67"/>
      <c r="D138" s="14"/>
      <c r="E138" s="14"/>
      <c r="F138" s="14"/>
      <c r="G138" s="14"/>
      <c r="H138" s="14"/>
      <c r="I138" s="14"/>
      <c r="J138" s="87"/>
      <c r="K138" s="14"/>
      <c r="L138" s="14"/>
      <c r="M138" s="14"/>
      <c r="N138" s="14"/>
      <c r="O138" s="14"/>
      <c r="P138" s="14"/>
      <c r="Q138" s="14"/>
      <c r="R138" s="14"/>
      <c r="S138" s="14"/>
      <c r="T138" s="14"/>
    </row>
    <row r="139" spans="1:20" x14ac:dyDescent="0.2">
      <c r="A139" s="14"/>
      <c r="B139" s="14"/>
      <c r="C139" s="67"/>
      <c r="D139" s="14"/>
      <c r="E139" s="14"/>
      <c r="F139" s="14"/>
      <c r="G139" s="14"/>
      <c r="H139" s="14"/>
      <c r="I139" s="14"/>
      <c r="J139" s="87"/>
      <c r="K139" s="14"/>
      <c r="L139" s="14"/>
      <c r="M139" s="14"/>
      <c r="N139" s="14"/>
      <c r="O139" s="14"/>
      <c r="P139" s="14"/>
      <c r="Q139" s="14"/>
      <c r="R139" s="14"/>
      <c r="S139" s="14"/>
      <c r="T139" s="14"/>
    </row>
    <row r="140" spans="1:20" x14ac:dyDescent="0.2">
      <c r="A140" s="14"/>
      <c r="B140" s="14"/>
      <c r="C140" s="67"/>
      <c r="D140" s="14"/>
      <c r="E140" s="14"/>
      <c r="F140" s="14"/>
      <c r="G140" s="14"/>
      <c r="H140" s="14"/>
      <c r="I140" s="14"/>
      <c r="J140" s="87"/>
      <c r="K140" s="14"/>
      <c r="L140" s="14"/>
      <c r="M140" s="14"/>
      <c r="N140" s="14"/>
      <c r="O140" s="14"/>
      <c r="P140" s="14"/>
      <c r="Q140" s="14"/>
      <c r="R140" s="14"/>
      <c r="S140" s="14"/>
      <c r="T140" s="14"/>
    </row>
    <row r="141" spans="1:20" x14ac:dyDescent="0.2">
      <c r="A141" s="14"/>
      <c r="B141" s="14"/>
      <c r="C141" s="67"/>
      <c r="D141" s="14"/>
      <c r="E141" s="14"/>
      <c r="F141" s="14"/>
      <c r="G141" s="14"/>
      <c r="H141" s="14"/>
      <c r="I141" s="14"/>
      <c r="J141" s="87"/>
      <c r="K141" s="14"/>
      <c r="L141" s="14"/>
      <c r="M141" s="14"/>
      <c r="N141" s="14"/>
      <c r="O141" s="14"/>
      <c r="P141" s="14"/>
      <c r="Q141" s="14"/>
      <c r="R141" s="14"/>
      <c r="S141" s="14"/>
      <c r="T141" s="14"/>
    </row>
    <row r="142" spans="1:20" x14ac:dyDescent="0.2">
      <c r="A142" s="14"/>
      <c r="B142" s="14"/>
      <c r="C142" s="67"/>
      <c r="D142" s="14"/>
      <c r="E142" s="14"/>
      <c r="F142" s="14"/>
      <c r="G142" s="14"/>
      <c r="H142" s="14"/>
      <c r="I142" s="14"/>
      <c r="J142" s="87"/>
      <c r="K142" s="14"/>
      <c r="L142" s="14"/>
      <c r="M142" s="14"/>
      <c r="N142" s="14"/>
      <c r="O142" s="14"/>
      <c r="P142" s="14"/>
      <c r="Q142" s="14"/>
      <c r="R142" s="14"/>
      <c r="S142" s="14"/>
      <c r="T142" s="14"/>
    </row>
    <row r="143" spans="1:20" x14ac:dyDescent="0.2">
      <c r="A143" s="14"/>
      <c r="B143" s="14"/>
      <c r="C143" s="67"/>
      <c r="D143" s="14"/>
      <c r="E143" s="14"/>
      <c r="F143" s="14"/>
      <c r="G143" s="14"/>
      <c r="H143" s="14"/>
      <c r="I143" s="14"/>
      <c r="J143" s="87"/>
      <c r="K143" s="14"/>
      <c r="L143" s="14"/>
      <c r="M143" s="14"/>
      <c r="N143" s="14"/>
      <c r="O143" s="14"/>
      <c r="P143" s="14"/>
      <c r="Q143" s="14"/>
      <c r="R143" s="14"/>
      <c r="S143" s="14"/>
      <c r="T143" s="14"/>
    </row>
    <row r="144" spans="1:20" x14ac:dyDescent="0.2">
      <c r="A144" s="14"/>
      <c r="B144" s="14"/>
      <c r="C144" s="67"/>
      <c r="D144" s="14"/>
      <c r="E144" s="14"/>
      <c r="F144" s="14"/>
      <c r="G144" s="14"/>
      <c r="H144" s="14"/>
      <c r="I144" s="14"/>
      <c r="J144" s="87"/>
      <c r="K144" s="14"/>
      <c r="L144" s="14"/>
      <c r="M144" s="14"/>
      <c r="N144" s="14"/>
      <c r="O144" s="14"/>
      <c r="P144" s="14"/>
      <c r="Q144" s="14"/>
      <c r="R144" s="14"/>
      <c r="S144" s="14"/>
      <c r="T144" s="14"/>
    </row>
    <row r="145" spans="1:20" x14ac:dyDescent="0.2">
      <c r="A145" s="14"/>
      <c r="B145" s="14"/>
      <c r="C145" s="67"/>
      <c r="D145" s="14"/>
      <c r="E145" s="14"/>
      <c r="F145" s="14"/>
      <c r="G145" s="14"/>
      <c r="H145" s="14"/>
      <c r="I145" s="14"/>
      <c r="J145" s="87"/>
      <c r="K145" s="14"/>
      <c r="L145" s="14"/>
      <c r="M145" s="14"/>
      <c r="N145" s="14"/>
      <c r="O145" s="14"/>
      <c r="P145" s="14"/>
      <c r="Q145" s="14"/>
      <c r="R145" s="14"/>
      <c r="S145" s="14"/>
      <c r="T145" s="14"/>
    </row>
    <row r="146" spans="1:20" x14ac:dyDescent="0.2">
      <c r="A146" s="14"/>
      <c r="B146" s="14"/>
      <c r="C146" s="67"/>
      <c r="D146" s="14"/>
      <c r="E146" s="14"/>
      <c r="F146" s="14"/>
      <c r="G146" s="14"/>
      <c r="H146" s="14"/>
      <c r="I146" s="14"/>
      <c r="J146" s="87"/>
      <c r="K146" s="14"/>
      <c r="L146" s="14"/>
      <c r="M146" s="14"/>
      <c r="N146" s="14"/>
      <c r="O146" s="14"/>
      <c r="P146" s="14"/>
      <c r="Q146" s="14"/>
      <c r="R146" s="14"/>
      <c r="S146" s="14"/>
      <c r="T146" s="14"/>
    </row>
    <row r="147" spans="1:20" x14ac:dyDescent="0.2">
      <c r="A147" s="14"/>
      <c r="B147" s="14"/>
      <c r="C147" s="67"/>
      <c r="D147" s="14"/>
      <c r="E147" s="14"/>
      <c r="F147" s="14"/>
      <c r="G147" s="14"/>
      <c r="H147" s="14"/>
      <c r="I147" s="14"/>
      <c r="J147" s="87"/>
      <c r="K147" s="14"/>
      <c r="L147" s="14"/>
      <c r="M147" s="14"/>
      <c r="N147" s="14"/>
      <c r="O147" s="14"/>
      <c r="P147" s="14"/>
      <c r="Q147" s="14"/>
      <c r="R147" s="14"/>
      <c r="S147" s="14"/>
      <c r="T147" s="14"/>
    </row>
    <row r="148" spans="1:20" x14ac:dyDescent="0.2">
      <c r="A148" s="14"/>
      <c r="B148" s="14"/>
      <c r="C148" s="67"/>
      <c r="D148" s="14"/>
      <c r="E148" s="14"/>
      <c r="F148" s="14"/>
      <c r="G148" s="14"/>
      <c r="H148" s="14"/>
      <c r="I148" s="14"/>
      <c r="J148" s="87"/>
      <c r="K148" s="14"/>
      <c r="L148" s="14"/>
      <c r="M148" s="14"/>
      <c r="N148" s="14"/>
      <c r="O148" s="14"/>
      <c r="P148" s="14"/>
      <c r="Q148" s="14"/>
      <c r="R148" s="14"/>
      <c r="S148" s="14"/>
      <c r="T148" s="14"/>
    </row>
    <row r="149" spans="1:20" x14ac:dyDescent="0.2">
      <c r="A149" s="14"/>
      <c r="B149" s="14"/>
      <c r="C149" s="67"/>
      <c r="D149" s="14"/>
      <c r="E149" s="14"/>
      <c r="F149" s="14"/>
      <c r="G149" s="14"/>
      <c r="H149" s="14"/>
      <c r="I149" s="14"/>
      <c r="J149" s="87"/>
      <c r="K149" s="14"/>
      <c r="L149" s="14"/>
      <c r="M149" s="14"/>
      <c r="N149" s="14"/>
      <c r="O149" s="14"/>
      <c r="P149" s="14"/>
      <c r="Q149" s="14"/>
      <c r="R149" s="14"/>
      <c r="S149" s="14"/>
      <c r="T149" s="14"/>
    </row>
    <row r="150" spans="1:20" x14ac:dyDescent="0.2">
      <c r="A150" s="14"/>
      <c r="B150" s="14"/>
      <c r="C150" s="67"/>
      <c r="D150" s="14"/>
      <c r="E150" s="14"/>
      <c r="F150" s="14"/>
      <c r="G150" s="14"/>
      <c r="H150" s="14"/>
      <c r="I150" s="14"/>
      <c r="J150" s="87"/>
      <c r="K150" s="14"/>
      <c r="L150" s="14"/>
      <c r="M150" s="14"/>
      <c r="N150" s="14"/>
      <c r="O150" s="14"/>
      <c r="P150" s="14"/>
      <c r="Q150" s="14"/>
      <c r="R150" s="14"/>
      <c r="S150" s="14"/>
      <c r="T150" s="14"/>
    </row>
    <row r="151" spans="1:20" x14ac:dyDescent="0.2">
      <c r="A151" s="14"/>
      <c r="B151" s="14"/>
      <c r="C151" s="67"/>
      <c r="D151" s="14"/>
      <c r="E151" s="14"/>
      <c r="F151" s="14"/>
      <c r="G151" s="14"/>
      <c r="H151" s="14"/>
      <c r="I151" s="14"/>
      <c r="J151" s="87"/>
      <c r="K151" s="14"/>
      <c r="L151" s="14"/>
      <c r="M151" s="14"/>
      <c r="N151" s="14"/>
      <c r="O151" s="14"/>
      <c r="P151" s="14"/>
      <c r="Q151" s="14"/>
      <c r="R151" s="14"/>
      <c r="S151" s="14"/>
      <c r="T151" s="14"/>
    </row>
    <row r="152" spans="1:20" x14ac:dyDescent="0.2">
      <c r="A152" s="14"/>
      <c r="B152" s="14"/>
      <c r="C152" s="67"/>
      <c r="D152" s="14"/>
      <c r="E152" s="14"/>
      <c r="F152" s="14"/>
      <c r="G152" s="14"/>
      <c r="H152" s="14"/>
      <c r="I152" s="14"/>
      <c r="J152" s="87"/>
      <c r="K152" s="14"/>
      <c r="L152" s="14"/>
      <c r="M152" s="14"/>
      <c r="N152" s="14"/>
      <c r="O152" s="14"/>
      <c r="P152" s="14"/>
      <c r="Q152" s="14"/>
      <c r="R152" s="14"/>
      <c r="S152" s="14"/>
      <c r="T152" s="14"/>
    </row>
    <row r="153" spans="1:20" x14ac:dyDescent="0.2">
      <c r="A153" s="14"/>
      <c r="B153" s="14"/>
      <c r="C153" s="67"/>
      <c r="D153" s="14"/>
      <c r="E153" s="14"/>
      <c r="F153" s="14"/>
      <c r="G153" s="14"/>
      <c r="H153" s="14"/>
      <c r="I153" s="14"/>
      <c r="J153" s="87"/>
      <c r="K153" s="14"/>
      <c r="L153" s="14"/>
      <c r="M153" s="14"/>
      <c r="N153" s="14"/>
      <c r="O153" s="14"/>
      <c r="P153" s="14"/>
      <c r="Q153" s="14"/>
      <c r="R153" s="14"/>
      <c r="S153" s="14"/>
      <c r="T153" s="14"/>
    </row>
    <row r="154" spans="1:20" x14ac:dyDescent="0.2">
      <c r="A154" s="14"/>
      <c r="B154" s="14"/>
      <c r="C154" s="67"/>
      <c r="D154" s="14"/>
      <c r="E154" s="14"/>
      <c r="F154" s="14"/>
      <c r="G154" s="14"/>
      <c r="H154" s="14"/>
      <c r="I154" s="14"/>
      <c r="J154" s="87"/>
      <c r="K154" s="14"/>
      <c r="L154" s="14"/>
      <c r="M154" s="14"/>
      <c r="N154" s="14"/>
      <c r="O154" s="14"/>
      <c r="P154" s="14"/>
      <c r="Q154" s="14"/>
      <c r="R154" s="14"/>
      <c r="S154" s="14"/>
      <c r="T154" s="14"/>
    </row>
    <row r="155" spans="1:20" x14ac:dyDescent="0.2">
      <c r="A155" s="14"/>
      <c r="B155" s="14"/>
      <c r="C155" s="67"/>
      <c r="D155" s="14"/>
      <c r="E155" s="14"/>
      <c r="F155" s="14"/>
      <c r="G155" s="14"/>
      <c r="H155" s="14"/>
      <c r="I155" s="14"/>
      <c r="J155" s="87"/>
      <c r="K155" s="14"/>
      <c r="L155" s="14"/>
      <c r="M155" s="14"/>
      <c r="N155" s="14"/>
      <c r="O155" s="14"/>
      <c r="P155" s="14"/>
      <c r="Q155" s="14"/>
      <c r="R155" s="14"/>
      <c r="S155" s="14"/>
      <c r="T155" s="14"/>
    </row>
    <row r="156" spans="1:20" x14ac:dyDescent="0.2">
      <c r="A156" s="14"/>
      <c r="B156" s="14"/>
      <c r="C156" s="67"/>
      <c r="D156" s="14"/>
      <c r="E156" s="14"/>
      <c r="F156" s="14"/>
      <c r="G156" s="14"/>
      <c r="H156" s="14"/>
      <c r="I156" s="14"/>
      <c r="J156" s="87"/>
      <c r="K156" s="14"/>
      <c r="L156" s="14"/>
      <c r="M156" s="14"/>
      <c r="N156" s="14"/>
      <c r="O156" s="14"/>
      <c r="P156" s="14"/>
      <c r="Q156" s="14"/>
      <c r="R156" s="14"/>
      <c r="S156" s="14"/>
      <c r="T156" s="14"/>
    </row>
    <row r="157" spans="1:20" x14ac:dyDescent="0.2">
      <c r="A157" s="14"/>
      <c r="B157" s="14"/>
      <c r="C157" s="67"/>
      <c r="D157" s="14"/>
      <c r="E157" s="14"/>
      <c r="F157" s="14"/>
      <c r="G157" s="14"/>
      <c r="H157" s="14"/>
      <c r="I157" s="14"/>
      <c r="J157" s="87"/>
      <c r="K157" s="14"/>
      <c r="L157" s="14"/>
      <c r="M157" s="14"/>
      <c r="N157" s="14"/>
      <c r="O157" s="14"/>
      <c r="P157" s="14"/>
      <c r="Q157" s="14"/>
      <c r="R157" s="14"/>
      <c r="S157" s="14"/>
      <c r="T157" s="14"/>
    </row>
    <row r="158" spans="1:20" x14ac:dyDescent="0.2">
      <c r="A158" s="14"/>
      <c r="B158" s="14"/>
      <c r="C158" s="67"/>
      <c r="D158" s="14"/>
      <c r="E158" s="14"/>
      <c r="F158" s="14"/>
      <c r="G158" s="14"/>
      <c r="H158" s="14"/>
      <c r="I158" s="14"/>
      <c r="J158" s="87"/>
      <c r="K158" s="14"/>
      <c r="L158" s="14"/>
      <c r="M158" s="14"/>
      <c r="N158" s="14"/>
      <c r="O158" s="14"/>
      <c r="P158" s="14"/>
      <c r="Q158" s="14"/>
      <c r="R158" s="14"/>
      <c r="S158" s="14"/>
      <c r="T158" s="14"/>
    </row>
    <row r="159" spans="1:20" x14ac:dyDescent="0.2">
      <c r="A159" s="14"/>
      <c r="B159" s="14"/>
      <c r="C159" s="67"/>
      <c r="D159" s="14"/>
      <c r="E159" s="14"/>
      <c r="F159" s="14"/>
      <c r="G159" s="14"/>
      <c r="H159" s="14"/>
      <c r="I159" s="14"/>
      <c r="J159" s="87"/>
      <c r="K159" s="14"/>
      <c r="L159" s="14"/>
      <c r="M159" s="14"/>
      <c r="N159" s="14"/>
      <c r="O159" s="14"/>
      <c r="P159" s="14"/>
      <c r="Q159" s="14"/>
      <c r="R159" s="14"/>
      <c r="S159" s="14"/>
      <c r="T159" s="14"/>
    </row>
    <row r="160" spans="1:20" x14ac:dyDescent="0.2">
      <c r="A160" s="14"/>
      <c r="B160" s="14"/>
      <c r="C160" s="67"/>
      <c r="D160" s="14"/>
      <c r="E160" s="14"/>
      <c r="F160" s="14"/>
      <c r="G160" s="14"/>
      <c r="H160" s="14"/>
      <c r="I160" s="14"/>
      <c r="J160" s="87"/>
      <c r="K160" s="14"/>
      <c r="L160" s="14"/>
      <c r="M160" s="14"/>
      <c r="N160" s="14"/>
      <c r="O160" s="14"/>
      <c r="P160" s="14"/>
      <c r="Q160" s="14"/>
      <c r="R160" s="14"/>
      <c r="S160" s="14"/>
      <c r="T160" s="14"/>
    </row>
    <row r="161" spans="1:20" x14ac:dyDescent="0.2">
      <c r="A161" s="14"/>
      <c r="B161" s="14"/>
      <c r="C161" s="67"/>
      <c r="D161" s="14"/>
      <c r="E161" s="14"/>
      <c r="F161" s="14"/>
      <c r="G161" s="14"/>
      <c r="H161" s="14"/>
      <c r="I161" s="14"/>
      <c r="J161" s="87"/>
      <c r="K161" s="14"/>
      <c r="L161" s="14"/>
      <c r="M161" s="14"/>
      <c r="N161" s="14"/>
      <c r="O161" s="14"/>
      <c r="P161" s="14"/>
      <c r="Q161" s="14"/>
      <c r="R161" s="14"/>
      <c r="S161" s="14"/>
      <c r="T161" s="14"/>
    </row>
    <row r="162" spans="1:20" x14ac:dyDescent="0.2">
      <c r="A162" s="14"/>
      <c r="B162" s="14"/>
      <c r="C162" s="67"/>
      <c r="D162" s="14"/>
      <c r="E162" s="14"/>
      <c r="F162" s="14"/>
      <c r="G162" s="14"/>
      <c r="H162" s="14"/>
      <c r="I162" s="14"/>
      <c r="J162" s="87"/>
      <c r="K162" s="14"/>
      <c r="L162" s="14"/>
      <c r="M162" s="14"/>
      <c r="N162" s="14"/>
      <c r="O162" s="14"/>
      <c r="P162" s="14"/>
      <c r="Q162" s="14"/>
      <c r="R162" s="14"/>
      <c r="S162" s="14"/>
      <c r="T162" s="14"/>
    </row>
    <row r="163" spans="1:20" x14ac:dyDescent="0.2">
      <c r="A163" s="14"/>
      <c r="B163" s="14"/>
      <c r="C163" s="67"/>
      <c r="D163" s="14"/>
      <c r="E163" s="14"/>
      <c r="F163" s="14"/>
      <c r="G163" s="14"/>
      <c r="H163" s="14"/>
      <c r="I163" s="14"/>
      <c r="J163" s="87"/>
      <c r="K163" s="14"/>
      <c r="L163" s="14"/>
      <c r="M163" s="14"/>
      <c r="N163" s="14"/>
      <c r="O163" s="14"/>
      <c r="P163" s="14"/>
      <c r="Q163" s="14"/>
      <c r="R163" s="14"/>
      <c r="S163" s="14"/>
      <c r="T163" s="14"/>
    </row>
    <row r="164" spans="1:20" x14ac:dyDescent="0.2">
      <c r="A164" s="14"/>
      <c r="B164" s="14"/>
      <c r="C164" s="67"/>
      <c r="D164" s="14"/>
      <c r="E164" s="14"/>
      <c r="F164" s="14"/>
      <c r="G164" s="14"/>
      <c r="H164" s="14"/>
      <c r="I164" s="14"/>
      <c r="J164" s="87"/>
      <c r="K164" s="14"/>
      <c r="L164" s="14"/>
      <c r="M164" s="14"/>
      <c r="N164" s="14"/>
      <c r="O164" s="14"/>
      <c r="P164" s="14"/>
      <c r="Q164" s="14"/>
      <c r="R164" s="14"/>
      <c r="S164" s="14"/>
      <c r="T164" s="14"/>
    </row>
    <row r="165" spans="1:20" x14ac:dyDescent="0.2">
      <c r="A165" s="14"/>
      <c r="B165" s="14"/>
      <c r="C165" s="67"/>
      <c r="D165" s="14"/>
      <c r="E165" s="14"/>
      <c r="F165" s="14"/>
      <c r="G165" s="14"/>
      <c r="H165" s="14"/>
      <c r="I165" s="14"/>
      <c r="J165" s="87"/>
      <c r="K165" s="14"/>
      <c r="L165" s="14"/>
      <c r="M165" s="14"/>
      <c r="N165" s="14"/>
      <c r="O165" s="14"/>
      <c r="P165" s="14"/>
      <c r="Q165" s="14"/>
      <c r="R165" s="14"/>
      <c r="S165" s="14"/>
      <c r="T165" s="14"/>
    </row>
    <row r="166" spans="1:20" x14ac:dyDescent="0.2">
      <c r="A166" s="14"/>
      <c r="B166" s="14"/>
      <c r="C166" s="67"/>
      <c r="D166" s="14"/>
      <c r="E166" s="14"/>
      <c r="F166" s="14"/>
      <c r="G166" s="14"/>
      <c r="H166" s="14"/>
      <c r="I166" s="14"/>
      <c r="J166" s="87"/>
      <c r="K166" s="14"/>
      <c r="L166" s="14"/>
      <c r="M166" s="14"/>
      <c r="N166" s="14"/>
      <c r="O166" s="14"/>
      <c r="P166" s="14"/>
      <c r="Q166" s="14"/>
      <c r="R166" s="14"/>
      <c r="S166" s="14"/>
      <c r="T166" s="14"/>
    </row>
    <row r="167" spans="1:20" x14ac:dyDescent="0.2">
      <c r="A167" s="14"/>
      <c r="B167" s="14"/>
      <c r="C167" s="67"/>
      <c r="D167" s="14"/>
      <c r="E167" s="14"/>
      <c r="F167" s="14"/>
      <c r="G167" s="14"/>
      <c r="H167" s="14"/>
      <c r="I167" s="14"/>
      <c r="J167" s="87"/>
      <c r="K167" s="14"/>
      <c r="L167" s="14"/>
      <c r="M167" s="14"/>
      <c r="N167" s="14"/>
      <c r="O167" s="14"/>
      <c r="P167" s="14"/>
      <c r="Q167" s="14"/>
      <c r="R167" s="14"/>
      <c r="S167" s="14"/>
      <c r="T167" s="14"/>
    </row>
    <row r="168" spans="1:20" x14ac:dyDescent="0.2">
      <c r="A168" s="14"/>
      <c r="B168" s="14"/>
      <c r="C168" s="67"/>
      <c r="D168" s="14"/>
      <c r="E168" s="14"/>
      <c r="F168" s="14"/>
      <c r="G168" s="14"/>
      <c r="H168" s="14"/>
      <c r="I168" s="14"/>
      <c r="J168" s="87"/>
      <c r="K168" s="14"/>
      <c r="L168" s="14"/>
      <c r="M168" s="14"/>
      <c r="N168" s="14"/>
      <c r="O168" s="14"/>
      <c r="P168" s="14"/>
      <c r="Q168" s="14"/>
      <c r="R168" s="14"/>
      <c r="S168" s="14"/>
      <c r="T168" s="14"/>
    </row>
    <row r="169" spans="1:20" x14ac:dyDescent="0.2">
      <c r="A169" s="14"/>
      <c r="B169" s="14"/>
      <c r="C169" s="67"/>
      <c r="D169" s="14"/>
      <c r="E169" s="14"/>
      <c r="F169" s="14"/>
      <c r="G169" s="14"/>
      <c r="H169" s="14"/>
      <c r="I169" s="14"/>
      <c r="J169" s="87"/>
      <c r="K169" s="14"/>
      <c r="L169" s="14"/>
      <c r="M169" s="14"/>
      <c r="N169" s="14"/>
      <c r="O169" s="14"/>
      <c r="P169" s="14"/>
      <c r="Q169" s="14"/>
      <c r="R169" s="14"/>
      <c r="S169" s="14"/>
      <c r="T169" s="14"/>
    </row>
    <row r="170" spans="1:20" x14ac:dyDescent="0.2">
      <c r="A170" s="14"/>
      <c r="B170" s="14"/>
      <c r="C170" s="67"/>
      <c r="D170" s="14"/>
      <c r="E170" s="14"/>
      <c r="F170" s="14"/>
      <c r="G170" s="14"/>
      <c r="H170" s="14"/>
      <c r="I170" s="14"/>
      <c r="J170" s="87"/>
      <c r="K170" s="14"/>
      <c r="L170" s="14"/>
      <c r="M170" s="14"/>
      <c r="N170" s="14"/>
      <c r="O170" s="14"/>
      <c r="P170" s="14"/>
      <c r="Q170" s="14"/>
      <c r="R170" s="14"/>
      <c r="S170" s="14"/>
      <c r="T170" s="14"/>
    </row>
    <row r="171" spans="1:20" x14ac:dyDescent="0.2">
      <c r="A171" s="14"/>
      <c r="B171" s="14"/>
      <c r="C171" s="67"/>
      <c r="D171" s="14"/>
      <c r="E171" s="14"/>
      <c r="F171" s="14"/>
      <c r="G171" s="14"/>
      <c r="H171" s="14"/>
      <c r="I171" s="14"/>
      <c r="J171" s="87"/>
      <c r="K171" s="14"/>
      <c r="L171" s="14"/>
      <c r="M171" s="14"/>
      <c r="N171" s="14"/>
      <c r="O171" s="14"/>
      <c r="P171" s="14"/>
      <c r="Q171" s="14"/>
      <c r="R171" s="14"/>
      <c r="S171" s="14"/>
      <c r="T171" s="14"/>
    </row>
    <row r="172" spans="1:20" x14ac:dyDescent="0.2">
      <c r="A172" s="14"/>
      <c r="B172" s="14"/>
      <c r="C172" s="67"/>
      <c r="D172" s="14"/>
      <c r="E172" s="14"/>
      <c r="F172" s="14"/>
      <c r="G172" s="14"/>
      <c r="H172" s="14"/>
      <c r="I172" s="14"/>
      <c r="J172" s="87"/>
      <c r="K172" s="14"/>
      <c r="L172" s="14"/>
      <c r="M172" s="14"/>
      <c r="N172" s="14"/>
      <c r="O172" s="14"/>
      <c r="P172" s="14"/>
      <c r="Q172" s="14"/>
      <c r="R172" s="14"/>
      <c r="S172" s="14"/>
      <c r="T172" s="14"/>
    </row>
    <row r="173" spans="1:20" x14ac:dyDescent="0.2">
      <c r="A173" s="14"/>
      <c r="B173" s="14"/>
      <c r="C173" s="67"/>
      <c r="D173" s="14"/>
      <c r="E173" s="14"/>
      <c r="F173" s="14"/>
      <c r="G173" s="14"/>
      <c r="H173" s="14"/>
      <c r="I173" s="14"/>
      <c r="J173" s="87"/>
      <c r="K173" s="14"/>
      <c r="L173" s="14"/>
      <c r="M173" s="14"/>
      <c r="N173" s="14"/>
      <c r="O173" s="14"/>
      <c r="P173" s="14"/>
      <c r="Q173" s="14"/>
      <c r="R173" s="14"/>
      <c r="S173" s="14"/>
      <c r="T173" s="14"/>
    </row>
    <row r="174" spans="1:20" x14ac:dyDescent="0.2">
      <c r="A174" s="14"/>
      <c r="B174" s="14"/>
      <c r="C174" s="67"/>
      <c r="D174" s="14"/>
      <c r="E174" s="14"/>
      <c r="F174" s="14"/>
      <c r="G174" s="14"/>
      <c r="H174" s="14"/>
      <c r="I174" s="14"/>
      <c r="J174" s="87"/>
      <c r="K174" s="14"/>
      <c r="L174" s="14"/>
      <c r="M174" s="14"/>
      <c r="N174" s="14"/>
      <c r="O174" s="14"/>
      <c r="P174" s="14"/>
      <c r="Q174" s="14"/>
      <c r="R174" s="14"/>
      <c r="S174" s="14"/>
      <c r="T174" s="14"/>
    </row>
    <row r="175" spans="1:20" x14ac:dyDescent="0.2">
      <c r="A175" s="14"/>
      <c r="B175" s="14"/>
      <c r="C175" s="67"/>
      <c r="D175" s="14"/>
      <c r="E175" s="14"/>
      <c r="F175" s="14"/>
      <c r="G175" s="14"/>
      <c r="H175" s="14"/>
      <c r="I175" s="14"/>
      <c r="J175" s="87"/>
      <c r="K175" s="14"/>
      <c r="L175" s="14"/>
      <c r="M175" s="14"/>
      <c r="N175" s="14"/>
      <c r="O175" s="14"/>
      <c r="P175" s="14"/>
      <c r="Q175" s="14"/>
      <c r="R175" s="14"/>
      <c r="S175" s="14"/>
      <c r="T175" s="14"/>
    </row>
    <row r="176" spans="1:20" x14ac:dyDescent="0.2">
      <c r="A176" s="14"/>
      <c r="B176" s="14"/>
      <c r="C176" s="67"/>
      <c r="D176" s="14"/>
      <c r="E176" s="14"/>
      <c r="F176" s="14"/>
      <c r="G176" s="14"/>
      <c r="H176" s="14"/>
      <c r="I176" s="14"/>
      <c r="J176" s="87"/>
      <c r="K176" s="14"/>
      <c r="L176" s="14"/>
      <c r="M176" s="14"/>
      <c r="N176" s="14"/>
      <c r="O176" s="14"/>
      <c r="P176" s="14"/>
      <c r="Q176" s="14"/>
      <c r="R176" s="14"/>
      <c r="S176" s="14"/>
      <c r="T176" s="14"/>
    </row>
    <row r="177" spans="1:20" x14ac:dyDescent="0.2">
      <c r="A177" s="14"/>
      <c r="B177" s="14"/>
      <c r="C177" s="67"/>
      <c r="D177" s="14"/>
      <c r="E177" s="14"/>
      <c r="F177" s="14"/>
      <c r="G177" s="14"/>
      <c r="H177" s="14"/>
      <c r="I177" s="14"/>
      <c r="J177" s="87"/>
      <c r="K177" s="14"/>
      <c r="L177" s="14"/>
      <c r="M177" s="14"/>
      <c r="N177" s="14"/>
      <c r="O177" s="14"/>
      <c r="P177" s="14"/>
      <c r="Q177" s="14"/>
      <c r="R177" s="14"/>
      <c r="S177" s="14"/>
      <c r="T177" s="14"/>
    </row>
    <row r="178" spans="1:20" x14ac:dyDescent="0.2">
      <c r="A178" s="14"/>
      <c r="B178" s="14"/>
      <c r="C178" s="67"/>
      <c r="D178" s="14"/>
      <c r="E178" s="14"/>
      <c r="F178" s="14"/>
      <c r="G178" s="14"/>
      <c r="H178" s="14"/>
      <c r="I178" s="14"/>
      <c r="J178" s="87"/>
      <c r="K178" s="14"/>
      <c r="L178" s="14"/>
      <c r="M178" s="14"/>
      <c r="N178" s="14"/>
      <c r="O178" s="14"/>
      <c r="P178" s="14"/>
      <c r="Q178" s="14"/>
      <c r="R178" s="14"/>
      <c r="S178" s="14"/>
      <c r="T178" s="14"/>
    </row>
    <row r="179" spans="1:20" x14ac:dyDescent="0.2">
      <c r="A179" s="14"/>
      <c r="B179" s="14"/>
      <c r="C179" s="67"/>
      <c r="D179" s="14"/>
      <c r="E179" s="14"/>
      <c r="F179" s="14"/>
      <c r="G179" s="14"/>
      <c r="H179" s="14"/>
      <c r="I179" s="14"/>
      <c r="J179" s="87"/>
      <c r="K179" s="14"/>
      <c r="L179" s="14"/>
      <c r="M179" s="14"/>
      <c r="N179" s="14"/>
      <c r="O179" s="14"/>
      <c r="P179" s="14"/>
      <c r="Q179" s="14"/>
      <c r="R179" s="14"/>
      <c r="S179" s="14"/>
      <c r="T179" s="14"/>
    </row>
    <row r="180" spans="1:20" x14ac:dyDescent="0.2">
      <c r="A180" s="14"/>
      <c r="B180" s="14"/>
      <c r="C180" s="67"/>
      <c r="D180" s="14"/>
      <c r="E180" s="14"/>
      <c r="F180" s="14"/>
      <c r="G180" s="14"/>
      <c r="H180" s="14"/>
      <c r="I180" s="14"/>
      <c r="J180" s="87"/>
      <c r="K180" s="14"/>
      <c r="L180" s="14"/>
      <c r="M180" s="14"/>
      <c r="N180" s="14"/>
      <c r="O180" s="14"/>
      <c r="P180" s="14"/>
      <c r="Q180" s="14"/>
      <c r="R180" s="14"/>
      <c r="S180" s="14"/>
      <c r="T180" s="14"/>
    </row>
    <row r="181" spans="1:20" x14ac:dyDescent="0.2">
      <c r="A181" s="14"/>
      <c r="B181" s="14"/>
      <c r="C181" s="67"/>
      <c r="D181" s="14"/>
      <c r="E181" s="14"/>
      <c r="F181" s="14"/>
      <c r="G181" s="14"/>
      <c r="H181" s="14"/>
      <c r="I181" s="14"/>
      <c r="J181" s="87"/>
      <c r="K181" s="14"/>
      <c r="L181" s="14"/>
      <c r="M181" s="14"/>
      <c r="N181" s="14"/>
      <c r="O181" s="14"/>
      <c r="P181" s="14"/>
      <c r="Q181" s="14"/>
      <c r="R181" s="14"/>
      <c r="S181" s="14"/>
      <c r="T181" s="14"/>
    </row>
    <row r="182" spans="1:20" x14ac:dyDescent="0.2">
      <c r="A182" s="14"/>
      <c r="B182" s="14"/>
      <c r="C182" s="67"/>
      <c r="D182" s="14"/>
      <c r="E182" s="14"/>
      <c r="F182" s="14"/>
      <c r="G182" s="14"/>
      <c r="H182" s="14"/>
      <c r="I182" s="14"/>
      <c r="J182" s="87"/>
      <c r="K182" s="14"/>
      <c r="L182" s="14"/>
      <c r="M182" s="14"/>
      <c r="N182" s="14"/>
      <c r="O182" s="14"/>
      <c r="P182" s="14"/>
      <c r="Q182" s="14"/>
      <c r="R182" s="14"/>
      <c r="S182" s="14"/>
      <c r="T182" s="14"/>
    </row>
    <row r="183" spans="1:20" x14ac:dyDescent="0.2">
      <c r="A183" s="14"/>
      <c r="B183" s="14"/>
      <c r="C183" s="67"/>
      <c r="D183" s="14"/>
      <c r="E183" s="14"/>
      <c r="F183" s="14"/>
      <c r="G183" s="14"/>
      <c r="H183" s="14"/>
      <c r="I183" s="14"/>
      <c r="J183" s="87"/>
      <c r="K183" s="14"/>
      <c r="L183" s="14"/>
      <c r="M183" s="14"/>
      <c r="N183" s="14"/>
      <c r="O183" s="14"/>
      <c r="P183" s="14"/>
      <c r="Q183" s="14"/>
      <c r="R183" s="14"/>
      <c r="S183" s="14"/>
      <c r="T183" s="14"/>
    </row>
    <row r="184" spans="1:20" x14ac:dyDescent="0.2">
      <c r="A184" s="14"/>
      <c r="B184" s="14"/>
      <c r="C184" s="67"/>
      <c r="D184" s="14"/>
      <c r="E184" s="14"/>
      <c r="F184" s="14"/>
      <c r="G184" s="14"/>
      <c r="H184" s="14"/>
      <c r="I184" s="14"/>
      <c r="J184" s="87"/>
      <c r="K184" s="14"/>
      <c r="L184" s="14"/>
      <c r="M184" s="14"/>
      <c r="N184" s="14"/>
      <c r="O184" s="14"/>
      <c r="P184" s="14"/>
      <c r="Q184" s="14"/>
      <c r="R184" s="14"/>
      <c r="S184" s="14"/>
      <c r="T184" s="14"/>
    </row>
    <row r="185" spans="1:20" x14ac:dyDescent="0.2">
      <c r="A185" s="14"/>
      <c r="B185" s="14"/>
      <c r="C185" s="67"/>
      <c r="D185" s="14"/>
      <c r="E185" s="14"/>
      <c r="F185" s="14"/>
      <c r="G185" s="14"/>
      <c r="H185" s="14"/>
      <c r="I185" s="14"/>
      <c r="J185" s="87"/>
      <c r="K185" s="14"/>
      <c r="L185" s="14"/>
      <c r="M185" s="14"/>
      <c r="N185" s="14"/>
      <c r="O185" s="14"/>
      <c r="P185" s="14"/>
      <c r="Q185" s="14"/>
      <c r="R185" s="14"/>
      <c r="S185" s="14"/>
      <c r="T185" s="14"/>
    </row>
    <row r="186" spans="1:20" x14ac:dyDescent="0.2">
      <c r="A186" s="14"/>
      <c r="B186" s="14"/>
      <c r="C186" s="67"/>
      <c r="D186" s="14"/>
      <c r="E186" s="14"/>
      <c r="F186" s="14"/>
      <c r="G186" s="14"/>
      <c r="H186" s="14"/>
      <c r="I186" s="14"/>
      <c r="J186" s="87"/>
      <c r="K186" s="14"/>
      <c r="L186" s="14"/>
      <c r="M186" s="14"/>
      <c r="N186" s="14"/>
      <c r="O186" s="14"/>
      <c r="P186" s="14"/>
      <c r="Q186" s="14"/>
      <c r="R186" s="14"/>
      <c r="S186" s="14"/>
      <c r="T186" s="14"/>
    </row>
    <row r="187" spans="1:20" x14ac:dyDescent="0.2">
      <c r="A187" s="14"/>
      <c r="B187" s="14"/>
      <c r="C187" s="67"/>
      <c r="D187" s="14"/>
      <c r="E187" s="14"/>
      <c r="F187" s="14"/>
      <c r="G187" s="14"/>
      <c r="H187" s="14"/>
      <c r="I187" s="14"/>
      <c r="J187" s="87"/>
      <c r="K187" s="14"/>
      <c r="L187" s="14"/>
      <c r="M187" s="14"/>
      <c r="N187" s="14"/>
      <c r="O187" s="14"/>
      <c r="P187" s="14"/>
      <c r="Q187" s="14"/>
      <c r="R187" s="14"/>
      <c r="S187" s="14"/>
      <c r="T187" s="14"/>
    </row>
    <row r="188" spans="1:20" x14ac:dyDescent="0.2">
      <c r="A188" s="14"/>
      <c r="B188" s="14"/>
      <c r="C188" s="67"/>
      <c r="D188" s="14"/>
      <c r="E188" s="14"/>
      <c r="F188" s="14"/>
      <c r="G188" s="14"/>
      <c r="H188" s="14"/>
      <c r="I188" s="14"/>
      <c r="J188" s="87"/>
      <c r="K188" s="14"/>
      <c r="L188" s="14"/>
      <c r="M188" s="14"/>
      <c r="N188" s="14"/>
      <c r="O188" s="14"/>
      <c r="P188" s="14"/>
      <c r="Q188" s="14"/>
      <c r="R188" s="14"/>
      <c r="S188" s="14"/>
      <c r="T188" s="14"/>
    </row>
    <row r="189" spans="1:20" x14ac:dyDescent="0.2">
      <c r="A189" s="14"/>
      <c r="B189" s="14"/>
      <c r="C189" s="67"/>
      <c r="D189" s="14"/>
      <c r="E189" s="14"/>
      <c r="F189" s="14"/>
      <c r="G189" s="14"/>
      <c r="H189" s="14"/>
      <c r="I189" s="14"/>
      <c r="J189" s="87"/>
      <c r="K189" s="14"/>
      <c r="L189" s="14"/>
      <c r="M189" s="14"/>
      <c r="N189" s="14"/>
      <c r="O189" s="14"/>
      <c r="P189" s="14"/>
      <c r="Q189" s="14"/>
      <c r="R189" s="14"/>
      <c r="S189" s="14"/>
      <c r="T189" s="14"/>
    </row>
    <row r="190" spans="1:20" x14ac:dyDescent="0.2">
      <c r="A190" s="14"/>
      <c r="B190" s="14"/>
      <c r="C190" s="67"/>
      <c r="D190" s="14"/>
      <c r="E190" s="14"/>
      <c r="F190" s="14"/>
      <c r="G190" s="14"/>
      <c r="H190" s="14"/>
      <c r="I190" s="14"/>
      <c r="J190" s="87"/>
      <c r="K190" s="14"/>
      <c r="L190" s="14"/>
      <c r="M190" s="14"/>
      <c r="N190" s="14"/>
      <c r="O190" s="14"/>
      <c r="P190" s="14"/>
      <c r="Q190" s="14"/>
      <c r="R190" s="14"/>
      <c r="S190" s="14"/>
      <c r="T190" s="14"/>
    </row>
    <row r="191" spans="1:20" x14ac:dyDescent="0.2">
      <c r="A191" s="14"/>
      <c r="B191" s="14"/>
      <c r="C191" s="67"/>
      <c r="D191" s="14"/>
      <c r="E191" s="14"/>
      <c r="F191" s="14"/>
      <c r="G191" s="14"/>
      <c r="H191" s="14"/>
      <c r="I191" s="14"/>
      <c r="J191" s="87"/>
      <c r="K191" s="14"/>
      <c r="L191" s="14"/>
      <c r="M191" s="14"/>
      <c r="N191" s="14"/>
      <c r="O191" s="14"/>
      <c r="P191" s="14"/>
      <c r="Q191" s="14"/>
      <c r="R191" s="14"/>
      <c r="S191" s="14"/>
      <c r="T191" s="14"/>
    </row>
    <row r="192" spans="1:20" x14ac:dyDescent="0.2">
      <c r="A192" s="14"/>
      <c r="B192" s="14"/>
      <c r="C192" s="67"/>
      <c r="D192" s="14"/>
      <c r="E192" s="14"/>
      <c r="F192" s="14"/>
      <c r="G192" s="14"/>
      <c r="H192" s="14"/>
      <c r="I192" s="14"/>
      <c r="J192" s="87"/>
      <c r="K192" s="14"/>
      <c r="L192" s="14"/>
      <c r="M192" s="14"/>
      <c r="N192" s="14"/>
      <c r="O192" s="14"/>
      <c r="P192" s="14"/>
      <c r="Q192" s="14"/>
      <c r="R192" s="14"/>
      <c r="S192" s="14"/>
      <c r="T192" s="14"/>
    </row>
    <row r="193" spans="1:20" x14ac:dyDescent="0.2">
      <c r="A193" s="14"/>
      <c r="B193" s="14"/>
      <c r="C193" s="67"/>
      <c r="D193" s="14"/>
      <c r="E193" s="14"/>
      <c r="F193" s="14"/>
      <c r="G193" s="14"/>
      <c r="H193" s="14"/>
      <c r="I193" s="14"/>
      <c r="J193" s="87"/>
      <c r="K193" s="14"/>
      <c r="L193" s="14"/>
      <c r="M193" s="14"/>
      <c r="N193" s="14"/>
      <c r="O193" s="14"/>
      <c r="P193" s="14"/>
      <c r="Q193" s="14"/>
      <c r="R193" s="14"/>
      <c r="S193" s="14"/>
      <c r="T193" s="14"/>
    </row>
    <row r="194" spans="1:20" x14ac:dyDescent="0.2">
      <c r="A194" s="14"/>
      <c r="B194" s="14"/>
      <c r="C194" s="67"/>
      <c r="D194" s="14"/>
      <c r="E194" s="14"/>
      <c r="F194" s="14"/>
      <c r="G194" s="14"/>
      <c r="H194" s="14"/>
      <c r="I194" s="14"/>
      <c r="J194" s="87"/>
      <c r="K194" s="14"/>
      <c r="L194" s="14"/>
      <c r="M194" s="14"/>
      <c r="N194" s="14"/>
      <c r="O194" s="14"/>
      <c r="P194" s="14"/>
      <c r="Q194" s="14"/>
      <c r="R194" s="14"/>
      <c r="S194" s="14"/>
      <c r="T194" s="14"/>
    </row>
    <row r="195" spans="1:20" x14ac:dyDescent="0.2">
      <c r="A195" s="14"/>
      <c r="B195" s="14"/>
      <c r="C195" s="67"/>
      <c r="D195" s="14"/>
      <c r="E195" s="14"/>
      <c r="F195" s="14"/>
      <c r="G195" s="14"/>
      <c r="H195" s="14"/>
      <c r="I195" s="14"/>
      <c r="J195" s="87"/>
      <c r="K195" s="14"/>
      <c r="L195" s="14"/>
      <c r="M195" s="14"/>
      <c r="N195" s="14"/>
      <c r="O195" s="14"/>
      <c r="P195" s="14"/>
      <c r="Q195" s="14"/>
      <c r="R195" s="14"/>
      <c r="S195" s="14"/>
      <c r="T195" s="14"/>
    </row>
    <row r="196" spans="1:20" x14ac:dyDescent="0.2">
      <c r="A196" s="14"/>
      <c r="B196" s="14"/>
      <c r="C196" s="67"/>
      <c r="D196" s="14"/>
      <c r="E196" s="14"/>
      <c r="F196" s="14"/>
      <c r="G196" s="14"/>
      <c r="H196" s="14"/>
      <c r="I196" s="14"/>
      <c r="J196" s="87"/>
      <c r="K196" s="14"/>
      <c r="L196" s="14"/>
      <c r="M196" s="14"/>
      <c r="N196" s="14"/>
      <c r="O196" s="14"/>
      <c r="P196" s="14"/>
      <c r="Q196" s="14"/>
      <c r="R196" s="14"/>
      <c r="S196" s="14"/>
      <c r="T196" s="14"/>
    </row>
    <row r="197" spans="1:20" x14ac:dyDescent="0.2">
      <c r="A197" s="14"/>
      <c r="B197" s="14"/>
      <c r="C197" s="67"/>
      <c r="D197" s="14"/>
      <c r="E197" s="14"/>
      <c r="F197" s="14"/>
      <c r="G197" s="14"/>
      <c r="H197" s="14"/>
      <c r="I197" s="14"/>
      <c r="J197" s="87"/>
      <c r="K197" s="14"/>
      <c r="L197" s="14"/>
      <c r="M197" s="14"/>
      <c r="N197" s="14"/>
      <c r="O197" s="14"/>
      <c r="P197" s="14"/>
      <c r="Q197" s="14"/>
      <c r="R197" s="14"/>
      <c r="S197" s="14"/>
      <c r="T197" s="14"/>
    </row>
    <row r="198" spans="1:20" x14ac:dyDescent="0.2">
      <c r="A198" s="14"/>
      <c r="B198" s="14"/>
      <c r="C198" s="67"/>
      <c r="D198" s="14"/>
      <c r="E198" s="14"/>
      <c r="F198" s="14"/>
      <c r="G198" s="14"/>
      <c r="H198" s="14"/>
      <c r="I198" s="14"/>
      <c r="J198" s="87"/>
      <c r="K198" s="14"/>
      <c r="L198" s="14"/>
      <c r="M198" s="14"/>
      <c r="N198" s="14"/>
      <c r="O198" s="14"/>
      <c r="P198" s="14"/>
      <c r="Q198" s="14"/>
      <c r="R198" s="14"/>
      <c r="S198" s="14"/>
      <c r="T198" s="14"/>
    </row>
    <row r="199" spans="1:20" x14ac:dyDescent="0.2">
      <c r="A199" s="14"/>
      <c r="B199" s="14"/>
      <c r="C199" s="67"/>
      <c r="D199" s="14"/>
      <c r="E199" s="14"/>
      <c r="F199" s="14"/>
      <c r="G199" s="14"/>
      <c r="H199" s="14"/>
      <c r="I199" s="14"/>
      <c r="J199" s="87"/>
      <c r="K199" s="14"/>
      <c r="L199" s="14"/>
      <c r="M199" s="14"/>
      <c r="N199" s="14"/>
      <c r="O199" s="14"/>
      <c r="P199" s="14"/>
      <c r="Q199" s="14"/>
      <c r="R199" s="14"/>
      <c r="S199" s="14"/>
      <c r="T199" s="14"/>
    </row>
    <row r="200" spans="1:20" x14ac:dyDescent="0.2">
      <c r="A200" s="14"/>
      <c r="B200" s="14"/>
      <c r="C200" s="67"/>
      <c r="D200" s="14"/>
      <c r="E200" s="14"/>
      <c r="F200" s="14"/>
      <c r="G200" s="14"/>
      <c r="H200" s="14"/>
      <c r="I200" s="14"/>
      <c r="J200" s="87"/>
      <c r="K200" s="14"/>
      <c r="L200" s="14"/>
      <c r="M200" s="14"/>
      <c r="N200" s="14"/>
      <c r="O200" s="14"/>
      <c r="P200" s="14"/>
      <c r="Q200" s="14"/>
      <c r="R200" s="14"/>
      <c r="S200" s="14"/>
      <c r="T200" s="14"/>
    </row>
    <row r="201" spans="1:20" x14ac:dyDescent="0.2">
      <c r="A201" s="14"/>
      <c r="B201" s="14"/>
      <c r="C201" s="67"/>
      <c r="D201" s="14"/>
      <c r="E201" s="14"/>
      <c r="F201" s="14"/>
      <c r="G201" s="14"/>
      <c r="H201" s="14"/>
      <c r="I201" s="14"/>
      <c r="J201" s="87"/>
      <c r="K201" s="14"/>
      <c r="L201" s="14"/>
      <c r="M201" s="14"/>
      <c r="N201" s="14"/>
      <c r="O201" s="14"/>
      <c r="P201" s="14"/>
      <c r="Q201" s="14"/>
      <c r="R201" s="14"/>
      <c r="S201" s="14"/>
      <c r="T201" s="14"/>
    </row>
    <row r="202" spans="1:20" x14ac:dyDescent="0.2">
      <c r="A202" s="14"/>
      <c r="B202" s="14"/>
      <c r="C202" s="67"/>
      <c r="D202" s="14"/>
      <c r="E202" s="14"/>
      <c r="F202" s="14"/>
      <c r="G202" s="14"/>
      <c r="H202" s="14"/>
      <c r="I202" s="14"/>
      <c r="J202" s="87"/>
      <c r="K202" s="14"/>
      <c r="L202" s="14"/>
      <c r="M202" s="14"/>
      <c r="N202" s="14"/>
      <c r="O202" s="14"/>
      <c r="P202" s="14"/>
      <c r="Q202" s="14"/>
      <c r="R202" s="14"/>
      <c r="S202" s="14"/>
      <c r="T202" s="14"/>
    </row>
    <row r="203" spans="1:20" x14ac:dyDescent="0.2">
      <c r="A203" s="14"/>
      <c r="B203" s="14"/>
      <c r="C203" s="67"/>
      <c r="D203" s="14"/>
      <c r="E203" s="14"/>
      <c r="F203" s="14"/>
      <c r="G203" s="14"/>
      <c r="H203" s="14"/>
      <c r="I203" s="14"/>
      <c r="J203" s="87"/>
      <c r="K203" s="14"/>
      <c r="L203" s="14"/>
      <c r="M203" s="14"/>
      <c r="N203" s="14"/>
      <c r="O203" s="14"/>
      <c r="P203" s="14"/>
      <c r="Q203" s="14"/>
      <c r="R203" s="14"/>
      <c r="S203" s="14"/>
      <c r="T203" s="14"/>
    </row>
    <row r="204" spans="1:20" x14ac:dyDescent="0.2">
      <c r="A204" s="14"/>
      <c r="B204" s="14"/>
      <c r="C204" s="67"/>
      <c r="D204" s="14"/>
      <c r="E204" s="14"/>
      <c r="F204" s="14"/>
      <c r="G204" s="14"/>
      <c r="H204" s="14"/>
      <c r="I204" s="14"/>
      <c r="J204" s="87"/>
      <c r="K204" s="14"/>
      <c r="L204" s="14"/>
      <c r="M204" s="14"/>
      <c r="N204" s="14"/>
      <c r="O204" s="14"/>
      <c r="P204" s="14"/>
      <c r="Q204" s="14"/>
      <c r="R204" s="14"/>
      <c r="S204" s="14"/>
      <c r="T204" s="14"/>
    </row>
    <row r="205" spans="1:20" x14ac:dyDescent="0.2">
      <c r="A205" s="14"/>
      <c r="B205" s="14"/>
      <c r="C205" s="67"/>
      <c r="D205" s="14"/>
      <c r="E205" s="14"/>
      <c r="F205" s="14"/>
      <c r="G205" s="14"/>
      <c r="H205" s="14"/>
      <c r="I205" s="14"/>
      <c r="J205" s="87"/>
      <c r="K205" s="14"/>
      <c r="L205" s="14"/>
      <c r="M205" s="14"/>
      <c r="N205" s="14"/>
      <c r="O205" s="14"/>
      <c r="P205" s="14"/>
      <c r="Q205" s="14"/>
      <c r="R205" s="14"/>
      <c r="S205" s="14"/>
      <c r="T205" s="14"/>
    </row>
    <row r="206" spans="1:20" x14ac:dyDescent="0.2">
      <c r="A206" s="14"/>
      <c r="B206" s="14"/>
      <c r="C206" s="67"/>
      <c r="D206" s="14"/>
      <c r="E206" s="14"/>
      <c r="F206" s="14"/>
      <c r="G206" s="14"/>
      <c r="H206" s="14"/>
      <c r="I206" s="14"/>
      <c r="J206" s="87"/>
      <c r="K206" s="14"/>
      <c r="L206" s="14"/>
      <c r="M206" s="14"/>
      <c r="N206" s="14"/>
      <c r="O206" s="14"/>
      <c r="P206" s="14"/>
      <c r="Q206" s="14"/>
      <c r="R206" s="14"/>
      <c r="S206" s="14"/>
      <c r="T206" s="14"/>
    </row>
    <row r="207" spans="1:20" x14ac:dyDescent="0.2">
      <c r="A207" s="14"/>
      <c r="B207" s="14"/>
      <c r="C207" s="67"/>
      <c r="D207" s="14"/>
      <c r="E207" s="14"/>
      <c r="F207" s="14"/>
      <c r="G207" s="14"/>
      <c r="H207" s="14"/>
      <c r="I207" s="14"/>
      <c r="J207" s="87"/>
      <c r="K207" s="14"/>
      <c r="L207" s="14"/>
      <c r="M207" s="14"/>
      <c r="N207" s="14"/>
      <c r="O207" s="14"/>
      <c r="P207" s="14"/>
      <c r="Q207" s="14"/>
      <c r="R207" s="14"/>
      <c r="S207" s="14"/>
      <c r="T207" s="14"/>
    </row>
    <row r="208" spans="1:20" x14ac:dyDescent="0.2">
      <c r="A208" s="14"/>
      <c r="B208" s="14"/>
      <c r="C208" s="67"/>
      <c r="D208" s="14"/>
      <c r="E208" s="14"/>
      <c r="F208" s="14"/>
      <c r="G208" s="14"/>
      <c r="H208" s="14"/>
      <c r="I208" s="14"/>
      <c r="J208" s="87"/>
      <c r="K208" s="14"/>
      <c r="L208" s="14"/>
      <c r="M208" s="14"/>
      <c r="N208" s="14"/>
      <c r="O208" s="14"/>
      <c r="P208" s="14"/>
      <c r="Q208" s="14"/>
      <c r="R208" s="14"/>
      <c r="S208" s="14"/>
      <c r="T208" s="14"/>
    </row>
    <row r="209" spans="1:20" x14ac:dyDescent="0.2">
      <c r="A209" s="14"/>
      <c r="B209" s="14"/>
      <c r="C209" s="67"/>
      <c r="D209" s="14"/>
      <c r="E209" s="14"/>
      <c r="F209" s="14"/>
      <c r="G209" s="14"/>
      <c r="H209" s="14"/>
      <c r="I209" s="14"/>
      <c r="J209" s="87"/>
      <c r="K209" s="14"/>
      <c r="L209" s="14"/>
      <c r="M209" s="14"/>
      <c r="N209" s="14"/>
      <c r="O209" s="14"/>
      <c r="P209" s="14"/>
      <c r="Q209" s="14"/>
      <c r="R209" s="14"/>
      <c r="S209" s="14"/>
      <c r="T209" s="14"/>
    </row>
    <row r="210" spans="1:20" x14ac:dyDescent="0.2">
      <c r="A210" s="14"/>
      <c r="B210" s="14"/>
      <c r="C210" s="67"/>
      <c r="D210" s="14"/>
      <c r="E210" s="14"/>
      <c r="F210" s="14"/>
      <c r="G210" s="14"/>
      <c r="H210" s="14"/>
      <c r="I210" s="14"/>
      <c r="J210" s="87"/>
      <c r="K210" s="14"/>
      <c r="L210" s="14"/>
      <c r="M210" s="14"/>
      <c r="N210" s="14"/>
      <c r="O210" s="14"/>
      <c r="P210" s="14"/>
      <c r="Q210" s="14"/>
      <c r="R210" s="14"/>
      <c r="S210" s="14"/>
      <c r="T210" s="14"/>
    </row>
    <row r="211" spans="1:20" x14ac:dyDescent="0.2">
      <c r="A211" s="14"/>
      <c r="B211" s="14"/>
      <c r="C211" s="67"/>
      <c r="D211" s="14"/>
      <c r="E211" s="14"/>
      <c r="F211" s="14"/>
      <c r="G211" s="14"/>
      <c r="H211" s="14"/>
      <c r="I211" s="14"/>
      <c r="J211" s="87"/>
      <c r="K211" s="14"/>
      <c r="L211" s="14"/>
      <c r="M211" s="14"/>
      <c r="N211" s="14"/>
      <c r="O211" s="14"/>
      <c r="P211" s="14"/>
      <c r="Q211" s="14"/>
      <c r="R211" s="14"/>
      <c r="S211" s="14"/>
      <c r="T211" s="14"/>
    </row>
    <row r="212" spans="1:20" x14ac:dyDescent="0.2">
      <c r="A212" s="14"/>
      <c r="B212" s="14"/>
      <c r="C212" s="67"/>
      <c r="D212" s="14"/>
      <c r="E212" s="14"/>
      <c r="F212" s="14"/>
      <c r="G212" s="14"/>
      <c r="H212" s="14"/>
      <c r="I212" s="14"/>
      <c r="J212" s="87"/>
      <c r="K212" s="14"/>
      <c r="L212" s="14"/>
      <c r="M212" s="14"/>
      <c r="N212" s="14"/>
      <c r="O212" s="14"/>
      <c r="P212" s="14"/>
      <c r="Q212" s="14"/>
      <c r="R212" s="14"/>
      <c r="S212" s="14"/>
      <c r="T212" s="14"/>
    </row>
    <row r="213" spans="1:20" x14ac:dyDescent="0.2">
      <c r="A213" s="14"/>
      <c r="B213" s="14"/>
      <c r="C213" s="67"/>
      <c r="D213" s="14"/>
      <c r="E213" s="14"/>
      <c r="F213" s="14"/>
      <c r="G213" s="14"/>
      <c r="H213" s="14"/>
      <c r="I213" s="14"/>
      <c r="J213" s="87"/>
      <c r="K213" s="14"/>
      <c r="L213" s="14"/>
      <c r="M213" s="14"/>
      <c r="N213" s="14"/>
      <c r="O213" s="14"/>
      <c r="P213" s="14"/>
      <c r="Q213" s="14"/>
      <c r="R213" s="14"/>
      <c r="S213" s="14"/>
      <c r="T213" s="14"/>
    </row>
    <row r="214" spans="1:20" x14ac:dyDescent="0.2">
      <c r="A214" s="14"/>
      <c r="B214" s="14"/>
      <c r="C214" s="67"/>
      <c r="D214" s="14"/>
      <c r="E214" s="14"/>
      <c r="F214" s="14"/>
      <c r="G214" s="14"/>
      <c r="H214" s="14"/>
      <c r="I214" s="14"/>
      <c r="J214" s="87"/>
      <c r="K214" s="14"/>
      <c r="L214" s="14"/>
      <c r="M214" s="14"/>
      <c r="N214" s="14"/>
      <c r="O214" s="14"/>
      <c r="P214" s="14"/>
      <c r="Q214" s="14"/>
      <c r="R214" s="14"/>
      <c r="S214" s="14"/>
      <c r="T214" s="14"/>
    </row>
    <row r="215" spans="1:20" x14ac:dyDescent="0.2">
      <c r="A215" s="14"/>
      <c r="B215" s="14"/>
      <c r="C215" s="67"/>
      <c r="D215" s="14"/>
      <c r="E215" s="14"/>
      <c r="F215" s="14"/>
      <c r="G215" s="14"/>
      <c r="H215" s="14"/>
      <c r="I215" s="14"/>
      <c r="J215" s="87"/>
      <c r="K215" s="14"/>
      <c r="L215" s="14"/>
      <c r="M215" s="14"/>
      <c r="N215" s="14"/>
      <c r="O215" s="14"/>
      <c r="P215" s="14"/>
      <c r="Q215" s="14"/>
      <c r="R215" s="14"/>
      <c r="S215" s="14"/>
      <c r="T215" s="14"/>
    </row>
    <row r="216" spans="1:20" x14ac:dyDescent="0.2">
      <c r="A216" s="14"/>
      <c r="B216" s="14"/>
      <c r="C216" s="67"/>
      <c r="D216" s="14"/>
      <c r="E216" s="14"/>
      <c r="F216" s="14"/>
      <c r="G216" s="14"/>
      <c r="H216" s="14"/>
      <c r="I216" s="14"/>
      <c r="J216" s="87"/>
      <c r="K216" s="14"/>
      <c r="L216" s="14"/>
      <c r="M216" s="14"/>
      <c r="N216" s="14"/>
      <c r="O216" s="14"/>
      <c r="P216" s="14"/>
      <c r="Q216" s="14"/>
      <c r="R216" s="14"/>
      <c r="S216" s="14"/>
      <c r="T216" s="14"/>
    </row>
    <row r="217" spans="1:20" x14ac:dyDescent="0.2">
      <c r="A217" s="14"/>
      <c r="B217" s="14"/>
      <c r="C217" s="67"/>
      <c r="D217" s="14"/>
      <c r="E217" s="14"/>
      <c r="F217" s="14"/>
      <c r="G217" s="14"/>
      <c r="H217" s="14"/>
      <c r="I217" s="14"/>
      <c r="J217" s="87"/>
      <c r="K217" s="14"/>
      <c r="L217" s="14"/>
      <c r="M217" s="14"/>
      <c r="N217" s="14"/>
      <c r="O217" s="14"/>
      <c r="P217" s="14"/>
      <c r="Q217" s="14"/>
      <c r="R217" s="14"/>
      <c r="S217" s="14"/>
      <c r="T217" s="14"/>
    </row>
    <row r="218" spans="1:20" x14ac:dyDescent="0.2">
      <c r="A218" s="14"/>
      <c r="B218" s="14"/>
      <c r="C218" s="67"/>
      <c r="D218" s="14"/>
      <c r="E218" s="14"/>
      <c r="F218" s="14"/>
      <c r="G218" s="14"/>
      <c r="H218" s="14"/>
      <c r="I218" s="14"/>
      <c r="J218" s="87"/>
      <c r="K218" s="14"/>
      <c r="L218" s="14"/>
      <c r="M218" s="14"/>
      <c r="N218" s="14"/>
      <c r="O218" s="14"/>
      <c r="P218" s="14"/>
      <c r="Q218" s="14"/>
      <c r="R218" s="14"/>
      <c r="S218" s="14"/>
      <c r="T218" s="14"/>
    </row>
    <row r="219" spans="1:20" x14ac:dyDescent="0.2">
      <c r="A219" s="14"/>
      <c r="B219" s="14"/>
      <c r="C219" s="67"/>
      <c r="D219" s="14"/>
      <c r="E219" s="14"/>
      <c r="F219" s="14"/>
      <c r="G219" s="14"/>
      <c r="H219" s="14"/>
      <c r="I219" s="14"/>
      <c r="J219" s="87"/>
      <c r="K219" s="14"/>
      <c r="L219" s="14"/>
      <c r="M219" s="14"/>
      <c r="N219" s="14"/>
      <c r="O219" s="14"/>
      <c r="P219" s="14"/>
      <c r="Q219" s="14"/>
      <c r="R219" s="14"/>
      <c r="S219" s="14"/>
      <c r="T219" s="14"/>
    </row>
    <row r="220" spans="1:20" x14ac:dyDescent="0.2">
      <c r="A220" s="14"/>
      <c r="B220" s="14"/>
      <c r="C220" s="67"/>
      <c r="D220" s="14"/>
      <c r="E220" s="14"/>
      <c r="F220" s="14"/>
      <c r="G220" s="14"/>
      <c r="H220" s="14"/>
      <c r="I220" s="14"/>
      <c r="J220" s="87"/>
      <c r="K220" s="14"/>
      <c r="L220" s="14"/>
      <c r="M220" s="14"/>
      <c r="N220" s="14"/>
      <c r="O220" s="14"/>
      <c r="P220" s="14"/>
      <c r="Q220" s="14"/>
      <c r="R220" s="14"/>
      <c r="S220" s="14"/>
      <c r="T220" s="14"/>
    </row>
    <row r="221" spans="1:20" x14ac:dyDescent="0.2">
      <c r="A221" s="14"/>
      <c r="B221" s="14"/>
      <c r="C221" s="67"/>
      <c r="D221" s="14"/>
      <c r="E221" s="14"/>
      <c r="F221" s="14"/>
      <c r="G221" s="14"/>
      <c r="H221" s="14"/>
      <c r="I221" s="14"/>
      <c r="J221" s="87"/>
      <c r="K221" s="14"/>
      <c r="L221" s="14"/>
      <c r="M221" s="14"/>
      <c r="N221" s="14"/>
      <c r="O221" s="14"/>
      <c r="P221" s="14"/>
      <c r="Q221" s="14"/>
      <c r="R221" s="14"/>
      <c r="S221" s="14"/>
      <c r="T221" s="14"/>
    </row>
    <row r="222" spans="1:20" x14ac:dyDescent="0.2">
      <c r="A222" s="14"/>
      <c r="B222" s="14"/>
      <c r="C222" s="67"/>
      <c r="D222" s="14"/>
      <c r="E222" s="14"/>
      <c r="F222" s="14"/>
      <c r="G222" s="14"/>
      <c r="H222" s="14"/>
      <c r="I222" s="14"/>
      <c r="J222" s="87"/>
      <c r="K222" s="14"/>
      <c r="L222" s="14"/>
      <c r="M222" s="14"/>
      <c r="N222" s="14"/>
      <c r="O222" s="14"/>
      <c r="P222" s="14"/>
      <c r="Q222" s="14"/>
      <c r="R222" s="14"/>
      <c r="S222" s="14"/>
      <c r="T222" s="14"/>
    </row>
    <row r="223" spans="1:20" x14ac:dyDescent="0.2">
      <c r="A223" s="14"/>
      <c r="B223" s="14"/>
      <c r="C223" s="67"/>
      <c r="D223" s="14"/>
      <c r="E223" s="14"/>
      <c r="F223" s="14"/>
      <c r="G223" s="14"/>
      <c r="H223" s="14"/>
      <c r="I223" s="14"/>
      <c r="J223" s="87"/>
      <c r="K223" s="14"/>
      <c r="L223" s="14"/>
      <c r="M223" s="14"/>
      <c r="N223" s="14"/>
      <c r="O223" s="14"/>
      <c r="P223" s="14"/>
      <c r="Q223" s="14"/>
      <c r="R223" s="14"/>
      <c r="S223" s="14"/>
      <c r="T223" s="14"/>
    </row>
    <row r="224" spans="1:20" x14ac:dyDescent="0.2">
      <c r="A224" s="14"/>
      <c r="B224" s="14"/>
      <c r="C224" s="67"/>
      <c r="D224" s="14"/>
      <c r="E224" s="14"/>
      <c r="F224" s="14"/>
      <c r="G224" s="14"/>
      <c r="H224" s="14"/>
      <c r="I224" s="14"/>
      <c r="J224" s="87"/>
      <c r="K224" s="14"/>
      <c r="L224" s="14"/>
      <c r="M224" s="14"/>
      <c r="N224" s="14"/>
      <c r="O224" s="14"/>
      <c r="P224" s="14"/>
      <c r="Q224" s="14"/>
      <c r="R224" s="14"/>
      <c r="S224" s="14"/>
      <c r="T224" s="14"/>
    </row>
    <row r="225" spans="1:20" x14ac:dyDescent="0.2">
      <c r="A225" s="14"/>
      <c r="B225" s="14"/>
      <c r="C225" s="67"/>
      <c r="D225" s="14"/>
      <c r="E225" s="14"/>
      <c r="F225" s="14"/>
      <c r="G225" s="14"/>
      <c r="H225" s="14"/>
      <c r="I225" s="14"/>
      <c r="J225" s="87"/>
      <c r="K225" s="14"/>
      <c r="L225" s="14"/>
      <c r="M225" s="14"/>
      <c r="N225" s="14"/>
      <c r="O225" s="14"/>
      <c r="P225" s="14"/>
      <c r="Q225" s="14"/>
      <c r="R225" s="14"/>
      <c r="S225" s="14"/>
      <c r="T225" s="14"/>
    </row>
    <row r="226" spans="1:20" x14ac:dyDescent="0.2">
      <c r="A226" s="14"/>
      <c r="B226" s="14"/>
      <c r="C226" s="67"/>
      <c r="D226" s="14"/>
      <c r="E226" s="14"/>
      <c r="F226" s="14"/>
      <c r="G226" s="14"/>
      <c r="H226" s="14"/>
      <c r="I226" s="14"/>
      <c r="J226" s="87"/>
      <c r="K226" s="14"/>
      <c r="L226" s="14"/>
      <c r="M226" s="14"/>
      <c r="N226" s="14"/>
      <c r="O226" s="14"/>
      <c r="P226" s="14"/>
      <c r="Q226" s="14"/>
      <c r="R226" s="14"/>
      <c r="S226" s="14"/>
      <c r="T226" s="14"/>
    </row>
    <row r="227" spans="1:20" x14ac:dyDescent="0.2">
      <c r="A227" s="14"/>
      <c r="B227" s="14"/>
      <c r="C227" s="67"/>
      <c r="D227" s="14"/>
      <c r="E227" s="14"/>
      <c r="F227" s="14"/>
      <c r="G227" s="14"/>
      <c r="H227" s="14"/>
      <c r="I227" s="14"/>
      <c r="J227" s="87"/>
      <c r="K227" s="14"/>
      <c r="L227" s="14"/>
      <c r="M227" s="14"/>
      <c r="N227" s="14"/>
      <c r="O227" s="14"/>
      <c r="P227" s="14"/>
      <c r="Q227" s="14"/>
      <c r="R227" s="14"/>
      <c r="S227" s="14"/>
      <c r="T227" s="14"/>
    </row>
    <row r="228" spans="1:20" x14ac:dyDescent="0.2">
      <c r="A228" s="14"/>
      <c r="B228" s="14"/>
      <c r="C228" s="67"/>
      <c r="D228" s="14"/>
      <c r="E228" s="14"/>
      <c r="F228" s="14"/>
      <c r="G228" s="14"/>
      <c r="H228" s="14"/>
      <c r="I228" s="14"/>
      <c r="J228" s="87"/>
      <c r="K228" s="14"/>
      <c r="L228" s="14"/>
      <c r="M228" s="14"/>
      <c r="N228" s="14"/>
      <c r="O228" s="14"/>
      <c r="P228" s="14"/>
      <c r="Q228" s="14"/>
      <c r="R228" s="14"/>
      <c r="S228" s="14"/>
      <c r="T228" s="14"/>
    </row>
    <row r="229" spans="1:20" x14ac:dyDescent="0.2">
      <c r="A229" s="14"/>
      <c r="B229" s="14"/>
      <c r="C229" s="67"/>
      <c r="D229" s="14"/>
      <c r="E229" s="14"/>
      <c r="F229" s="14"/>
      <c r="G229" s="14"/>
      <c r="H229" s="14"/>
      <c r="I229" s="14"/>
      <c r="J229" s="87"/>
      <c r="K229" s="14"/>
      <c r="L229" s="14"/>
      <c r="M229" s="14"/>
      <c r="N229" s="14"/>
      <c r="O229" s="14"/>
      <c r="P229" s="14"/>
      <c r="Q229" s="14"/>
      <c r="R229" s="14"/>
      <c r="S229" s="14"/>
      <c r="T229" s="14"/>
    </row>
    <row r="230" spans="1:20" x14ac:dyDescent="0.2">
      <c r="A230" s="14"/>
      <c r="B230" s="14"/>
      <c r="C230" s="67"/>
      <c r="D230" s="14"/>
      <c r="E230" s="14"/>
      <c r="F230" s="14"/>
      <c r="G230" s="14"/>
      <c r="H230" s="14"/>
      <c r="I230" s="14"/>
      <c r="J230" s="87"/>
      <c r="K230" s="14"/>
      <c r="L230" s="14"/>
      <c r="M230" s="14"/>
      <c r="N230" s="14"/>
      <c r="O230" s="14"/>
      <c r="P230" s="14"/>
      <c r="Q230" s="14"/>
      <c r="R230" s="14"/>
      <c r="S230" s="14"/>
      <c r="T230" s="14"/>
    </row>
    <row r="231" spans="1:20" x14ac:dyDescent="0.2">
      <c r="A231" s="14"/>
      <c r="B231" s="14"/>
      <c r="C231" s="67"/>
      <c r="D231" s="14"/>
      <c r="E231" s="14"/>
      <c r="F231" s="14"/>
      <c r="G231" s="14"/>
      <c r="H231" s="14"/>
      <c r="I231" s="14"/>
      <c r="J231" s="87"/>
      <c r="K231" s="14"/>
      <c r="L231" s="14"/>
      <c r="M231" s="14"/>
      <c r="N231" s="14"/>
      <c r="O231" s="14"/>
      <c r="P231" s="14"/>
      <c r="Q231" s="14"/>
      <c r="R231" s="14"/>
      <c r="S231" s="14"/>
      <c r="T231" s="14"/>
    </row>
    <row r="232" spans="1:20" x14ac:dyDescent="0.2">
      <c r="A232" s="14"/>
      <c r="B232" s="14"/>
      <c r="C232" s="67"/>
      <c r="D232" s="14"/>
      <c r="E232" s="14"/>
      <c r="F232" s="14"/>
      <c r="G232" s="14"/>
      <c r="H232" s="14"/>
      <c r="I232" s="14"/>
      <c r="J232" s="87"/>
      <c r="K232" s="14"/>
      <c r="L232" s="14"/>
      <c r="M232" s="14"/>
      <c r="N232" s="14"/>
      <c r="O232" s="14"/>
      <c r="P232" s="14"/>
      <c r="Q232" s="14"/>
      <c r="R232" s="14"/>
      <c r="S232" s="14"/>
      <c r="T232" s="14"/>
    </row>
    <row r="233" spans="1:20" x14ac:dyDescent="0.2">
      <c r="A233" s="14"/>
      <c r="B233" s="14"/>
      <c r="C233" s="67"/>
      <c r="D233" s="14"/>
      <c r="E233" s="14"/>
      <c r="F233" s="14"/>
      <c r="G233" s="14"/>
      <c r="H233" s="14"/>
      <c r="I233" s="14"/>
      <c r="J233" s="87"/>
      <c r="K233" s="14"/>
      <c r="L233" s="14"/>
      <c r="M233" s="14"/>
      <c r="N233" s="14"/>
      <c r="O233" s="14"/>
      <c r="P233" s="14"/>
      <c r="Q233" s="14"/>
      <c r="R233" s="14"/>
      <c r="S233" s="14"/>
      <c r="T233" s="14"/>
    </row>
    <row r="234" spans="1:20" x14ac:dyDescent="0.2">
      <c r="A234" s="14"/>
      <c r="B234" s="14"/>
      <c r="C234" s="67"/>
      <c r="D234" s="14"/>
      <c r="E234" s="14"/>
      <c r="F234" s="14"/>
      <c r="G234" s="14"/>
      <c r="H234" s="14"/>
      <c r="I234" s="14"/>
      <c r="J234" s="87"/>
      <c r="K234" s="14"/>
      <c r="L234" s="14"/>
      <c r="M234" s="14"/>
      <c r="N234" s="14"/>
      <c r="O234" s="14"/>
      <c r="P234" s="14"/>
      <c r="Q234" s="14"/>
      <c r="R234" s="14"/>
      <c r="S234" s="14"/>
      <c r="T234" s="14"/>
    </row>
    <row r="235" spans="1:20" x14ac:dyDescent="0.2">
      <c r="A235" s="14"/>
      <c r="B235" s="14"/>
      <c r="C235" s="67"/>
      <c r="D235" s="14"/>
      <c r="E235" s="14"/>
      <c r="F235" s="14"/>
      <c r="G235" s="14"/>
      <c r="H235" s="14"/>
      <c r="I235" s="14"/>
      <c r="J235" s="87"/>
      <c r="K235" s="14"/>
      <c r="L235" s="14"/>
      <c r="M235" s="14"/>
      <c r="N235" s="14"/>
      <c r="O235" s="14"/>
      <c r="P235" s="14"/>
      <c r="Q235" s="14"/>
      <c r="R235" s="14"/>
      <c r="S235" s="14"/>
      <c r="T235" s="14"/>
    </row>
    <row r="236" spans="1:20" x14ac:dyDescent="0.2">
      <c r="A236" s="14"/>
      <c r="B236" s="14"/>
      <c r="C236" s="67"/>
      <c r="D236" s="14"/>
      <c r="E236" s="14"/>
      <c r="F236" s="14"/>
      <c r="G236" s="14"/>
      <c r="H236" s="14"/>
      <c r="I236" s="14"/>
      <c r="J236" s="87"/>
      <c r="K236" s="14"/>
      <c r="L236" s="14"/>
      <c r="M236" s="14"/>
      <c r="N236" s="14"/>
      <c r="O236" s="14"/>
      <c r="P236" s="14"/>
      <c r="Q236" s="14"/>
      <c r="R236" s="14"/>
      <c r="S236" s="14"/>
      <c r="T236" s="14"/>
    </row>
    <row r="237" spans="1:20" x14ac:dyDescent="0.2">
      <c r="A237" s="14"/>
      <c r="B237" s="14"/>
      <c r="C237" s="67"/>
      <c r="D237" s="14"/>
      <c r="E237" s="14"/>
      <c r="F237" s="14"/>
      <c r="G237" s="14"/>
      <c r="H237" s="14"/>
      <c r="I237" s="14"/>
      <c r="J237" s="87"/>
      <c r="K237" s="14"/>
      <c r="L237" s="14"/>
      <c r="M237" s="14"/>
      <c r="N237" s="14"/>
      <c r="O237" s="14"/>
      <c r="P237" s="14"/>
      <c r="Q237" s="14"/>
      <c r="R237" s="14"/>
      <c r="S237" s="14"/>
      <c r="T237" s="14"/>
    </row>
    <row r="238" spans="1:20" x14ac:dyDescent="0.2">
      <c r="A238" s="14"/>
      <c r="B238" s="14"/>
      <c r="C238" s="67"/>
      <c r="D238" s="14"/>
      <c r="E238" s="14"/>
      <c r="F238" s="14"/>
      <c r="G238" s="14"/>
      <c r="H238" s="14"/>
      <c r="I238" s="14"/>
      <c r="J238" s="87"/>
      <c r="K238" s="14"/>
      <c r="L238" s="14"/>
      <c r="M238" s="14"/>
      <c r="N238" s="14"/>
      <c r="O238" s="14"/>
      <c r="P238" s="14"/>
      <c r="Q238" s="14"/>
      <c r="R238" s="14"/>
      <c r="S238" s="14"/>
      <c r="T238" s="14"/>
    </row>
    <row r="239" spans="1:20" x14ac:dyDescent="0.2">
      <c r="A239" s="14"/>
      <c r="B239" s="14"/>
      <c r="C239" s="67"/>
      <c r="D239" s="14"/>
      <c r="E239" s="14"/>
      <c r="F239" s="14"/>
      <c r="G239" s="14"/>
      <c r="H239" s="14"/>
      <c r="I239" s="14"/>
      <c r="J239" s="87"/>
      <c r="K239" s="14"/>
      <c r="L239" s="14"/>
      <c r="M239" s="14"/>
      <c r="N239" s="14"/>
      <c r="O239" s="14"/>
      <c r="P239" s="14"/>
      <c r="Q239" s="14"/>
      <c r="R239" s="14"/>
      <c r="S239" s="14"/>
      <c r="T239" s="14"/>
    </row>
    <row r="240" spans="1:20" x14ac:dyDescent="0.2">
      <c r="A240" s="14"/>
      <c r="B240" s="14"/>
      <c r="C240" s="67"/>
      <c r="D240" s="14"/>
      <c r="E240" s="14"/>
      <c r="F240" s="14"/>
      <c r="G240" s="14"/>
      <c r="H240" s="14"/>
      <c r="I240" s="14"/>
      <c r="J240" s="87"/>
      <c r="K240" s="14"/>
      <c r="L240" s="14"/>
      <c r="M240" s="14"/>
      <c r="N240" s="14"/>
      <c r="O240" s="14"/>
      <c r="P240" s="14"/>
      <c r="Q240" s="14"/>
      <c r="R240" s="14"/>
      <c r="S240" s="14"/>
      <c r="T240" s="14"/>
    </row>
    <row r="241" spans="1:20" x14ac:dyDescent="0.2">
      <c r="A241" s="14"/>
      <c r="B241" s="14"/>
      <c r="C241" s="67"/>
      <c r="D241" s="14"/>
      <c r="E241" s="14"/>
      <c r="F241" s="14"/>
      <c r="G241" s="14"/>
      <c r="H241" s="14"/>
      <c r="I241" s="14"/>
      <c r="J241" s="87"/>
      <c r="K241" s="14"/>
      <c r="L241" s="14"/>
      <c r="M241" s="14"/>
      <c r="N241" s="14"/>
      <c r="O241" s="14"/>
      <c r="P241" s="14"/>
      <c r="Q241" s="14"/>
      <c r="R241" s="14"/>
      <c r="S241" s="14"/>
      <c r="T241" s="14"/>
    </row>
    <row r="242" spans="1:20" x14ac:dyDescent="0.2">
      <c r="A242" s="14"/>
      <c r="B242" s="14"/>
      <c r="C242" s="67"/>
      <c r="D242" s="14"/>
      <c r="E242" s="14"/>
      <c r="F242" s="14"/>
      <c r="G242" s="14"/>
      <c r="H242" s="14"/>
      <c r="I242" s="14"/>
      <c r="J242" s="87"/>
      <c r="K242" s="14"/>
      <c r="L242" s="14"/>
      <c r="M242" s="14"/>
      <c r="N242" s="14"/>
      <c r="O242" s="14"/>
      <c r="P242" s="14"/>
      <c r="Q242" s="14"/>
      <c r="R242" s="14"/>
      <c r="S242" s="14"/>
      <c r="T242" s="14"/>
    </row>
    <row r="243" spans="1:20" x14ac:dyDescent="0.2">
      <c r="A243" s="14"/>
      <c r="B243" s="14"/>
      <c r="C243" s="67"/>
      <c r="D243" s="14"/>
      <c r="E243" s="14"/>
      <c r="F243" s="14"/>
      <c r="G243" s="14"/>
      <c r="H243" s="14"/>
      <c r="I243" s="14"/>
      <c r="J243" s="87"/>
      <c r="K243" s="14"/>
      <c r="L243" s="14"/>
      <c r="M243" s="14"/>
      <c r="N243" s="14"/>
      <c r="O243" s="14"/>
      <c r="P243" s="14"/>
      <c r="Q243" s="14"/>
      <c r="R243" s="14"/>
      <c r="S243" s="14"/>
      <c r="T243" s="14"/>
    </row>
    <row r="244" spans="1:20" x14ac:dyDescent="0.2">
      <c r="A244" s="14"/>
      <c r="B244" s="14"/>
      <c r="C244" s="67"/>
      <c r="D244" s="14"/>
      <c r="E244" s="14"/>
      <c r="F244" s="14"/>
      <c r="G244" s="14"/>
      <c r="H244" s="14"/>
      <c r="I244" s="14"/>
      <c r="J244" s="87"/>
      <c r="K244" s="14"/>
      <c r="L244" s="14"/>
      <c r="M244" s="14"/>
      <c r="N244" s="14"/>
      <c r="O244" s="14"/>
      <c r="P244" s="14"/>
      <c r="Q244" s="14"/>
      <c r="R244" s="14"/>
      <c r="S244" s="14"/>
      <c r="T244" s="14"/>
    </row>
    <row r="245" spans="1:20" x14ac:dyDescent="0.2">
      <c r="A245" s="14"/>
      <c r="B245" s="14"/>
      <c r="C245" s="67"/>
      <c r="D245" s="14"/>
      <c r="E245" s="14"/>
      <c r="F245" s="14"/>
      <c r="G245" s="14"/>
      <c r="H245" s="14"/>
      <c r="I245" s="14"/>
      <c r="J245" s="87"/>
      <c r="K245" s="14"/>
      <c r="L245" s="14"/>
      <c r="M245" s="14"/>
      <c r="N245" s="14"/>
      <c r="O245" s="14"/>
      <c r="P245" s="14"/>
      <c r="Q245" s="14"/>
      <c r="R245" s="14"/>
      <c r="S245" s="14"/>
      <c r="T245" s="14"/>
    </row>
    <row r="246" spans="1:20" x14ac:dyDescent="0.2">
      <c r="A246" s="14"/>
      <c r="B246" s="14"/>
      <c r="C246" s="67"/>
      <c r="D246" s="14"/>
      <c r="E246" s="14"/>
      <c r="F246" s="14"/>
      <c r="G246" s="14"/>
      <c r="H246" s="14"/>
      <c r="I246" s="14"/>
      <c r="J246" s="87"/>
      <c r="K246" s="14"/>
      <c r="L246" s="14"/>
      <c r="M246" s="14"/>
      <c r="N246" s="14"/>
      <c r="O246" s="14"/>
      <c r="P246" s="14"/>
      <c r="Q246" s="14"/>
      <c r="R246" s="14"/>
      <c r="S246" s="14"/>
      <c r="T246" s="14"/>
    </row>
    <row r="247" spans="1:20" x14ac:dyDescent="0.2">
      <c r="A247" s="14"/>
      <c r="B247" s="14"/>
      <c r="C247" s="67"/>
      <c r="D247" s="14"/>
      <c r="E247" s="14"/>
      <c r="F247" s="14"/>
      <c r="G247" s="14"/>
      <c r="H247" s="14"/>
      <c r="I247" s="14"/>
      <c r="J247" s="87"/>
      <c r="K247" s="14"/>
      <c r="L247" s="14"/>
      <c r="M247" s="14"/>
      <c r="N247" s="14"/>
      <c r="O247" s="14"/>
      <c r="P247" s="14"/>
      <c r="Q247" s="14"/>
      <c r="R247" s="14"/>
      <c r="S247" s="14"/>
      <c r="T247" s="14"/>
    </row>
    <row r="248" spans="1:20" x14ac:dyDescent="0.2">
      <c r="A248" s="14"/>
      <c r="B248" s="14"/>
      <c r="C248" s="67"/>
      <c r="D248" s="14"/>
      <c r="E248" s="14"/>
      <c r="F248" s="14"/>
      <c r="G248" s="14"/>
      <c r="H248" s="14"/>
      <c r="I248" s="14"/>
      <c r="J248" s="87"/>
      <c r="K248" s="14"/>
      <c r="L248" s="14"/>
      <c r="M248" s="14"/>
      <c r="N248" s="14"/>
      <c r="O248" s="14"/>
      <c r="P248" s="14"/>
      <c r="Q248" s="14"/>
      <c r="R248" s="14"/>
      <c r="S248" s="14"/>
      <c r="T248" s="14"/>
    </row>
    <row r="249" spans="1:20" x14ac:dyDescent="0.2">
      <c r="A249" s="14"/>
      <c r="B249" s="14"/>
      <c r="C249" s="67"/>
      <c r="D249" s="14"/>
      <c r="E249" s="14"/>
      <c r="F249" s="14"/>
      <c r="G249" s="14"/>
      <c r="H249" s="14"/>
      <c r="I249" s="14"/>
      <c r="J249" s="87"/>
      <c r="K249" s="14"/>
      <c r="L249" s="14"/>
      <c r="M249" s="14"/>
      <c r="N249" s="14"/>
      <c r="O249" s="14"/>
      <c r="P249" s="14"/>
      <c r="Q249" s="14"/>
      <c r="R249" s="14"/>
      <c r="S249" s="14"/>
      <c r="T249" s="14"/>
    </row>
    <row r="250" spans="1:20" x14ac:dyDescent="0.2">
      <c r="A250" s="14"/>
      <c r="B250" s="14"/>
      <c r="C250" s="67"/>
      <c r="D250" s="14"/>
      <c r="E250" s="14"/>
      <c r="F250" s="14"/>
      <c r="G250" s="14"/>
      <c r="H250" s="14"/>
      <c r="I250" s="14"/>
      <c r="J250" s="87"/>
      <c r="K250" s="14"/>
      <c r="L250" s="14"/>
      <c r="M250" s="14"/>
      <c r="N250" s="14"/>
      <c r="O250" s="14"/>
      <c r="P250" s="14"/>
      <c r="Q250" s="14"/>
      <c r="R250" s="14"/>
      <c r="S250" s="14"/>
      <c r="T250" s="14"/>
    </row>
    <row r="251" spans="1:20" x14ac:dyDescent="0.2">
      <c r="A251" s="14"/>
      <c r="B251" s="14"/>
      <c r="C251" s="67"/>
      <c r="D251" s="14"/>
      <c r="E251" s="14"/>
      <c r="F251" s="14"/>
      <c r="G251" s="14"/>
      <c r="H251" s="14"/>
      <c r="I251" s="14"/>
      <c r="J251" s="87"/>
      <c r="K251" s="14"/>
      <c r="L251" s="14"/>
      <c r="M251" s="14"/>
      <c r="N251" s="14"/>
      <c r="O251" s="14"/>
      <c r="P251" s="14"/>
      <c r="Q251" s="14"/>
      <c r="R251" s="14"/>
      <c r="S251" s="14"/>
      <c r="T251" s="14"/>
    </row>
    <row r="252" spans="1:20" x14ac:dyDescent="0.2">
      <c r="A252" s="14"/>
      <c r="B252" s="14"/>
      <c r="C252" s="67"/>
      <c r="D252" s="14"/>
      <c r="E252" s="14"/>
      <c r="F252" s="14"/>
      <c r="G252" s="14"/>
      <c r="H252" s="14"/>
      <c r="I252" s="14"/>
      <c r="J252" s="87"/>
      <c r="K252" s="14"/>
      <c r="L252" s="14"/>
      <c r="M252" s="14"/>
      <c r="N252" s="14"/>
      <c r="O252" s="14"/>
      <c r="P252" s="14"/>
      <c r="Q252" s="14"/>
      <c r="R252" s="14"/>
      <c r="S252" s="14"/>
      <c r="T252" s="14"/>
    </row>
    <row r="253" spans="1:20" x14ac:dyDescent="0.2">
      <c r="A253" s="14"/>
      <c r="B253" s="14"/>
      <c r="C253" s="67"/>
      <c r="D253" s="14"/>
      <c r="E253" s="14"/>
      <c r="F253" s="14"/>
      <c r="G253" s="14"/>
      <c r="H253" s="14"/>
      <c r="I253" s="14"/>
      <c r="J253" s="87"/>
      <c r="K253" s="14"/>
      <c r="L253" s="14"/>
      <c r="M253" s="14"/>
      <c r="N253" s="14"/>
      <c r="O253" s="14"/>
      <c r="P253" s="14"/>
      <c r="Q253" s="14"/>
      <c r="R253" s="14"/>
      <c r="S253" s="14"/>
      <c r="T253" s="14"/>
    </row>
    <row r="254" spans="1:20" x14ac:dyDescent="0.2">
      <c r="A254" s="14"/>
      <c r="B254" s="14"/>
      <c r="C254" s="67"/>
      <c r="D254" s="14"/>
      <c r="E254" s="14"/>
      <c r="F254" s="14"/>
      <c r="G254" s="14"/>
      <c r="H254" s="14"/>
      <c r="I254" s="14"/>
      <c r="J254" s="87"/>
      <c r="K254" s="14"/>
      <c r="L254" s="14"/>
      <c r="M254" s="14"/>
      <c r="N254" s="14"/>
      <c r="O254" s="14"/>
      <c r="P254" s="14"/>
      <c r="Q254" s="14"/>
      <c r="R254" s="14"/>
      <c r="S254" s="14"/>
      <c r="T254" s="14"/>
    </row>
    <row r="255" spans="1:20" x14ac:dyDescent="0.2">
      <c r="A255" s="14"/>
      <c r="B255" s="14"/>
      <c r="C255" s="67"/>
      <c r="D255" s="14"/>
      <c r="E255" s="14"/>
      <c r="F255" s="14"/>
      <c r="G255" s="14"/>
      <c r="H255" s="14"/>
      <c r="I255" s="14"/>
      <c r="J255" s="87"/>
      <c r="K255" s="14"/>
      <c r="L255" s="14"/>
      <c r="M255" s="14"/>
      <c r="N255" s="14"/>
      <c r="O255" s="14"/>
      <c r="P255" s="14"/>
      <c r="Q255" s="14"/>
      <c r="R255" s="14"/>
      <c r="S255" s="14"/>
      <c r="T255" s="14"/>
    </row>
    <row r="256" spans="1:20" x14ac:dyDescent="0.2">
      <c r="A256" s="14"/>
      <c r="B256" s="14"/>
      <c r="C256" s="67"/>
      <c r="D256" s="14"/>
      <c r="E256" s="14"/>
      <c r="F256" s="14"/>
      <c r="G256" s="14"/>
      <c r="H256" s="14"/>
      <c r="I256" s="14"/>
      <c r="J256" s="87"/>
      <c r="K256" s="14"/>
      <c r="L256" s="14"/>
      <c r="M256" s="14"/>
      <c r="N256" s="14"/>
      <c r="O256" s="14"/>
      <c r="P256" s="14"/>
      <c r="Q256" s="14"/>
      <c r="R256" s="14"/>
      <c r="S256" s="14"/>
      <c r="T256" s="14"/>
    </row>
    <row r="257" spans="1:20" x14ac:dyDescent="0.2">
      <c r="A257" s="14"/>
      <c r="B257" s="14"/>
      <c r="C257" s="67"/>
      <c r="D257" s="14"/>
      <c r="E257" s="14"/>
      <c r="F257" s="14"/>
      <c r="G257" s="14"/>
      <c r="H257" s="14"/>
      <c r="I257" s="14"/>
      <c r="J257" s="87"/>
      <c r="K257" s="14"/>
      <c r="L257" s="14"/>
      <c r="M257" s="14"/>
      <c r="N257" s="14"/>
      <c r="O257" s="14"/>
      <c r="P257" s="14"/>
      <c r="Q257" s="14"/>
      <c r="R257" s="14"/>
      <c r="S257" s="14"/>
      <c r="T257" s="14"/>
    </row>
    <row r="258" spans="1:20" x14ac:dyDescent="0.2">
      <c r="A258" s="14"/>
      <c r="B258" s="14"/>
      <c r="C258" s="67"/>
      <c r="D258" s="14"/>
      <c r="E258" s="14"/>
      <c r="F258" s="14"/>
      <c r="G258" s="14"/>
      <c r="H258" s="14"/>
      <c r="I258" s="14"/>
      <c r="J258" s="87"/>
      <c r="K258" s="14"/>
      <c r="L258" s="14"/>
      <c r="M258" s="14"/>
      <c r="N258" s="14"/>
      <c r="O258" s="14"/>
      <c r="P258" s="14"/>
      <c r="Q258" s="14"/>
      <c r="R258" s="14"/>
      <c r="S258" s="14"/>
      <c r="T258" s="14"/>
    </row>
    <row r="259" spans="1:20" x14ac:dyDescent="0.2">
      <c r="A259" s="14"/>
      <c r="B259" s="14"/>
      <c r="C259" s="67"/>
      <c r="D259" s="14"/>
      <c r="E259" s="14"/>
      <c r="F259" s="14"/>
      <c r="G259" s="14"/>
      <c r="H259" s="14"/>
      <c r="I259" s="14"/>
      <c r="J259" s="87"/>
      <c r="K259" s="14"/>
      <c r="L259" s="14"/>
      <c r="M259" s="14"/>
      <c r="N259" s="14"/>
      <c r="O259" s="14"/>
      <c r="P259" s="14"/>
      <c r="Q259" s="14"/>
      <c r="R259" s="14"/>
      <c r="S259" s="14"/>
      <c r="T259" s="14"/>
    </row>
    <row r="260" spans="1:20" x14ac:dyDescent="0.2">
      <c r="A260" s="14"/>
      <c r="B260" s="14"/>
      <c r="C260" s="67"/>
      <c r="D260" s="14"/>
      <c r="E260" s="14"/>
      <c r="F260" s="14"/>
      <c r="G260" s="14"/>
      <c r="H260" s="14"/>
      <c r="I260" s="14"/>
      <c r="J260" s="87"/>
      <c r="K260" s="14"/>
      <c r="L260" s="14"/>
      <c r="M260" s="14"/>
      <c r="N260" s="14"/>
      <c r="O260" s="14"/>
      <c r="P260" s="14"/>
      <c r="Q260" s="14"/>
      <c r="R260" s="14"/>
      <c r="S260" s="14"/>
      <c r="T260" s="14"/>
    </row>
    <row r="261" spans="1:20" x14ac:dyDescent="0.2">
      <c r="A261" s="14"/>
      <c r="B261" s="14"/>
      <c r="C261" s="67"/>
      <c r="D261" s="14"/>
      <c r="E261" s="14"/>
      <c r="F261" s="14"/>
      <c r="G261" s="14"/>
      <c r="H261" s="14"/>
      <c r="I261" s="14"/>
      <c r="J261" s="87"/>
      <c r="K261" s="14"/>
      <c r="L261" s="14"/>
      <c r="M261" s="14"/>
      <c r="N261" s="14"/>
      <c r="O261" s="14"/>
      <c r="P261" s="14"/>
      <c r="Q261" s="14"/>
      <c r="R261" s="14"/>
      <c r="S261" s="14"/>
      <c r="T261" s="14"/>
    </row>
    <row r="262" spans="1:20" x14ac:dyDescent="0.2">
      <c r="A262" s="14"/>
      <c r="B262" s="14"/>
      <c r="C262" s="67"/>
      <c r="D262" s="14"/>
      <c r="E262" s="14"/>
      <c r="F262" s="14"/>
      <c r="G262" s="14"/>
      <c r="H262" s="14"/>
      <c r="I262" s="14"/>
      <c r="J262" s="87"/>
      <c r="K262" s="14"/>
      <c r="L262" s="14"/>
      <c r="M262" s="14"/>
      <c r="N262" s="14"/>
      <c r="O262" s="14"/>
      <c r="P262" s="14"/>
      <c r="Q262" s="14"/>
      <c r="R262" s="14"/>
      <c r="S262" s="14"/>
      <c r="T262" s="14"/>
    </row>
    <row r="263" spans="1:20" x14ac:dyDescent="0.2">
      <c r="A263" s="14"/>
      <c r="B263" s="14"/>
      <c r="C263" s="67"/>
      <c r="D263" s="14"/>
      <c r="E263" s="14"/>
      <c r="F263" s="14"/>
      <c r="G263" s="14"/>
      <c r="H263" s="14"/>
      <c r="I263" s="14"/>
      <c r="J263" s="87"/>
      <c r="K263" s="14"/>
      <c r="L263" s="14"/>
      <c r="M263" s="14"/>
      <c r="N263" s="14"/>
      <c r="O263" s="14"/>
      <c r="P263" s="14"/>
      <c r="Q263" s="14"/>
      <c r="R263" s="14"/>
      <c r="S263" s="14"/>
      <c r="T263" s="14"/>
    </row>
    <row r="264" spans="1:20" x14ac:dyDescent="0.2">
      <c r="A264" s="14"/>
      <c r="B264" s="14"/>
      <c r="C264" s="67"/>
      <c r="D264" s="14"/>
      <c r="E264" s="14"/>
      <c r="F264" s="14"/>
      <c r="G264" s="14"/>
      <c r="H264" s="14"/>
      <c r="I264" s="14"/>
      <c r="J264" s="87"/>
      <c r="K264" s="14"/>
      <c r="L264" s="14"/>
      <c r="M264" s="14"/>
      <c r="N264" s="14"/>
      <c r="O264" s="14"/>
      <c r="P264" s="14"/>
      <c r="Q264" s="14"/>
      <c r="R264" s="14"/>
      <c r="S264" s="14"/>
      <c r="T264" s="14"/>
    </row>
    <row r="265" spans="1:20" x14ac:dyDescent="0.2">
      <c r="A265" s="14"/>
      <c r="B265" s="14"/>
      <c r="C265" s="67"/>
      <c r="D265" s="14"/>
      <c r="E265" s="14"/>
      <c r="F265" s="14"/>
      <c r="G265" s="14"/>
      <c r="H265" s="14"/>
      <c r="I265" s="14"/>
      <c r="J265" s="87"/>
      <c r="K265" s="14"/>
      <c r="L265" s="14"/>
      <c r="M265" s="14"/>
      <c r="N265" s="14"/>
      <c r="O265" s="14"/>
      <c r="P265" s="14"/>
      <c r="Q265" s="14"/>
      <c r="R265" s="14"/>
      <c r="S265" s="14"/>
      <c r="T265" s="14"/>
    </row>
    <row r="266" spans="1:20" x14ac:dyDescent="0.2">
      <c r="A266" s="14"/>
      <c r="B266" s="14"/>
      <c r="C266" s="67"/>
      <c r="D266" s="14"/>
      <c r="E266" s="14"/>
      <c r="F266" s="14"/>
      <c r="G266" s="14"/>
      <c r="H266" s="14"/>
      <c r="I266" s="14"/>
      <c r="J266" s="87"/>
      <c r="K266" s="14"/>
      <c r="L266" s="14"/>
      <c r="M266" s="14"/>
      <c r="N266" s="14"/>
      <c r="O266" s="14"/>
      <c r="P266" s="14"/>
      <c r="Q266" s="14"/>
      <c r="R266" s="14"/>
      <c r="S266" s="14"/>
      <c r="T266" s="14"/>
    </row>
    <row r="267" spans="1:20" x14ac:dyDescent="0.2">
      <c r="A267" s="14"/>
      <c r="B267" s="14"/>
      <c r="C267" s="67"/>
      <c r="D267" s="14"/>
      <c r="E267" s="14"/>
      <c r="F267" s="14"/>
      <c r="G267" s="14"/>
      <c r="H267" s="14"/>
      <c r="I267" s="14"/>
      <c r="J267" s="87"/>
      <c r="K267" s="14"/>
      <c r="L267" s="14"/>
      <c r="M267" s="14"/>
      <c r="N267" s="14"/>
      <c r="O267" s="14"/>
      <c r="P267" s="14"/>
      <c r="Q267" s="14"/>
      <c r="R267" s="14"/>
      <c r="S267" s="14"/>
      <c r="T267" s="14"/>
    </row>
    <row r="268" spans="1:20" x14ac:dyDescent="0.2">
      <c r="A268" s="14"/>
      <c r="B268" s="14"/>
      <c r="C268" s="67"/>
      <c r="D268" s="14"/>
      <c r="E268" s="14"/>
      <c r="F268" s="14"/>
      <c r="G268" s="14"/>
      <c r="H268" s="14"/>
      <c r="I268" s="14"/>
      <c r="J268" s="87"/>
      <c r="K268" s="14"/>
      <c r="L268" s="14"/>
      <c r="M268" s="14"/>
      <c r="N268" s="14"/>
      <c r="O268" s="14"/>
      <c r="P268" s="14"/>
      <c r="Q268" s="14"/>
      <c r="R268" s="14"/>
      <c r="S268" s="14"/>
      <c r="T268" s="14"/>
    </row>
    <row r="269" spans="1:20" x14ac:dyDescent="0.2">
      <c r="A269" s="14"/>
      <c r="B269" s="14"/>
      <c r="C269" s="67"/>
      <c r="D269" s="14"/>
      <c r="E269" s="14"/>
      <c r="F269" s="14"/>
      <c r="G269" s="14"/>
      <c r="H269" s="14"/>
      <c r="I269" s="14"/>
      <c r="J269" s="87"/>
      <c r="K269" s="14"/>
      <c r="L269" s="14"/>
      <c r="M269" s="14"/>
      <c r="N269" s="14"/>
      <c r="O269" s="14"/>
      <c r="P269" s="14"/>
      <c r="Q269" s="14"/>
      <c r="R269" s="14"/>
      <c r="S269" s="14"/>
      <c r="T269" s="14"/>
    </row>
    <row r="270" spans="1:20" x14ac:dyDescent="0.2">
      <c r="A270" s="14"/>
      <c r="B270" s="14"/>
      <c r="C270" s="67"/>
      <c r="D270" s="14"/>
      <c r="E270" s="14"/>
      <c r="F270" s="14"/>
      <c r="G270" s="14"/>
      <c r="H270" s="14"/>
      <c r="I270" s="14"/>
      <c r="J270" s="87"/>
      <c r="K270" s="14"/>
      <c r="L270" s="14"/>
      <c r="M270" s="14"/>
      <c r="N270" s="14"/>
      <c r="O270" s="14"/>
      <c r="P270" s="14"/>
      <c r="Q270" s="14"/>
      <c r="R270" s="14"/>
      <c r="S270" s="14"/>
      <c r="T270" s="14"/>
    </row>
    <row r="271" spans="1:20" x14ac:dyDescent="0.2">
      <c r="A271" s="14"/>
      <c r="B271" s="14"/>
      <c r="C271" s="67"/>
      <c r="D271" s="14"/>
      <c r="E271" s="14"/>
      <c r="F271" s="14"/>
      <c r="G271" s="14"/>
      <c r="H271" s="14"/>
      <c r="I271" s="14"/>
      <c r="J271" s="87"/>
      <c r="K271" s="14"/>
      <c r="L271" s="14"/>
      <c r="M271" s="14"/>
      <c r="N271" s="14"/>
      <c r="O271" s="14"/>
      <c r="P271" s="14"/>
      <c r="Q271" s="14"/>
      <c r="R271" s="14"/>
      <c r="S271" s="14"/>
      <c r="T271" s="14"/>
    </row>
    <row r="272" spans="1:20" x14ac:dyDescent="0.2">
      <c r="A272" s="14"/>
      <c r="B272" s="14"/>
      <c r="C272" s="67"/>
      <c r="D272" s="14"/>
      <c r="E272" s="14"/>
      <c r="F272" s="14"/>
      <c r="G272" s="14"/>
      <c r="H272" s="14"/>
      <c r="I272" s="14"/>
      <c r="J272" s="87"/>
      <c r="K272" s="14"/>
      <c r="L272" s="14"/>
      <c r="M272" s="14"/>
      <c r="N272" s="14"/>
      <c r="O272" s="14"/>
      <c r="P272" s="14"/>
      <c r="Q272" s="14"/>
      <c r="R272" s="14"/>
      <c r="S272" s="14"/>
      <c r="T272" s="14"/>
    </row>
    <row r="273" spans="1:20" x14ac:dyDescent="0.2">
      <c r="A273" s="14"/>
      <c r="B273" s="14"/>
      <c r="C273" s="67"/>
      <c r="D273" s="14"/>
      <c r="E273" s="14"/>
      <c r="F273" s="14"/>
      <c r="G273" s="14"/>
      <c r="H273" s="14"/>
      <c r="I273" s="14"/>
      <c r="J273" s="87"/>
      <c r="K273" s="14"/>
      <c r="L273" s="14"/>
      <c r="M273" s="14"/>
      <c r="N273" s="14"/>
      <c r="O273" s="14"/>
      <c r="P273" s="14"/>
      <c r="Q273" s="14"/>
      <c r="R273" s="14"/>
      <c r="S273" s="14"/>
      <c r="T273" s="14"/>
    </row>
    <row r="274" spans="1:20" x14ac:dyDescent="0.2">
      <c r="A274" s="14"/>
      <c r="B274" s="14"/>
      <c r="C274" s="67"/>
      <c r="D274" s="14"/>
      <c r="E274" s="14"/>
      <c r="F274" s="14"/>
      <c r="G274" s="14"/>
      <c r="H274" s="14"/>
      <c r="I274" s="14"/>
      <c r="J274" s="87"/>
      <c r="K274" s="14"/>
      <c r="L274" s="14"/>
      <c r="M274" s="14"/>
      <c r="N274" s="14"/>
      <c r="O274" s="14"/>
      <c r="P274" s="14"/>
      <c r="Q274" s="14"/>
      <c r="R274" s="14"/>
      <c r="S274" s="14"/>
      <c r="T274" s="14"/>
    </row>
    <row r="275" spans="1:20" x14ac:dyDescent="0.2">
      <c r="A275" s="14"/>
      <c r="B275" s="14"/>
      <c r="C275" s="67"/>
      <c r="D275" s="14"/>
      <c r="E275" s="14"/>
      <c r="F275" s="14"/>
      <c r="G275" s="14"/>
      <c r="H275" s="14"/>
      <c r="I275" s="14"/>
      <c r="J275" s="87"/>
      <c r="K275" s="14"/>
      <c r="L275" s="14"/>
      <c r="M275" s="14"/>
      <c r="N275" s="14"/>
      <c r="O275" s="14"/>
      <c r="P275" s="14"/>
      <c r="Q275" s="14"/>
      <c r="R275" s="14"/>
      <c r="S275" s="14"/>
      <c r="T275" s="14"/>
    </row>
    <row r="276" spans="1:20" x14ac:dyDescent="0.2">
      <c r="A276" s="14"/>
      <c r="B276" s="14"/>
      <c r="C276" s="67"/>
      <c r="D276" s="14"/>
      <c r="E276" s="14"/>
      <c r="F276" s="14"/>
      <c r="G276" s="14"/>
      <c r="H276" s="14"/>
      <c r="I276" s="14"/>
      <c r="J276" s="87"/>
      <c r="K276" s="14"/>
      <c r="L276" s="14"/>
      <c r="M276" s="14"/>
      <c r="N276" s="14"/>
      <c r="O276" s="14"/>
      <c r="P276" s="14"/>
      <c r="Q276" s="14"/>
      <c r="R276" s="14"/>
      <c r="S276" s="14"/>
      <c r="T276" s="14"/>
    </row>
    <row r="277" spans="1:20" x14ac:dyDescent="0.2">
      <c r="A277" s="14"/>
      <c r="B277" s="14"/>
      <c r="C277" s="67"/>
      <c r="D277" s="14"/>
      <c r="E277" s="14"/>
      <c r="F277" s="14"/>
      <c r="G277" s="14"/>
      <c r="H277" s="14"/>
      <c r="I277" s="14"/>
      <c r="J277" s="87"/>
      <c r="K277" s="14"/>
      <c r="L277" s="14"/>
      <c r="M277" s="14"/>
      <c r="N277" s="14"/>
      <c r="O277" s="14"/>
      <c r="P277" s="14"/>
      <c r="Q277" s="14"/>
      <c r="R277" s="14"/>
      <c r="S277" s="14"/>
      <c r="T277" s="14"/>
    </row>
    <row r="278" spans="1:20" x14ac:dyDescent="0.2">
      <c r="A278" s="14"/>
      <c r="B278" s="14"/>
      <c r="C278" s="67"/>
      <c r="D278" s="14"/>
      <c r="E278" s="14"/>
      <c r="F278" s="14"/>
      <c r="G278" s="14"/>
      <c r="H278" s="14"/>
      <c r="I278" s="14"/>
      <c r="J278" s="87"/>
      <c r="K278" s="14"/>
      <c r="L278" s="14"/>
      <c r="M278" s="14"/>
      <c r="N278" s="14"/>
      <c r="O278" s="14"/>
      <c r="P278" s="14"/>
      <c r="Q278" s="14"/>
      <c r="R278" s="14"/>
      <c r="S278" s="14"/>
      <c r="T278" s="14"/>
    </row>
    <row r="279" spans="1:20" x14ac:dyDescent="0.2">
      <c r="A279" s="14"/>
      <c r="B279" s="14"/>
      <c r="C279" s="67"/>
      <c r="D279" s="14"/>
      <c r="E279" s="14"/>
      <c r="F279" s="14"/>
      <c r="G279" s="14"/>
      <c r="H279" s="14"/>
      <c r="I279" s="14"/>
      <c r="J279" s="87"/>
      <c r="K279" s="14"/>
      <c r="L279" s="14"/>
      <c r="M279" s="14"/>
      <c r="N279" s="14"/>
      <c r="O279" s="14"/>
      <c r="P279" s="14"/>
      <c r="Q279" s="14"/>
      <c r="R279" s="14"/>
      <c r="S279" s="14"/>
      <c r="T279" s="14"/>
    </row>
    <row r="280" spans="1:20" x14ac:dyDescent="0.2">
      <c r="A280" s="14"/>
      <c r="B280" s="14"/>
      <c r="C280" s="67"/>
      <c r="D280" s="14"/>
      <c r="E280" s="14"/>
      <c r="F280" s="14"/>
      <c r="G280" s="14"/>
      <c r="H280" s="14"/>
      <c r="I280" s="14"/>
      <c r="J280" s="87"/>
      <c r="K280" s="14"/>
      <c r="L280" s="14"/>
      <c r="M280" s="14"/>
      <c r="N280" s="14"/>
      <c r="O280" s="14"/>
      <c r="P280" s="14"/>
      <c r="Q280" s="14"/>
      <c r="R280" s="14"/>
      <c r="S280" s="14"/>
      <c r="T280" s="14"/>
    </row>
    <row r="281" spans="1:20" x14ac:dyDescent="0.2">
      <c r="A281" s="14"/>
      <c r="B281" s="14"/>
      <c r="C281" s="67"/>
      <c r="D281" s="14"/>
      <c r="E281" s="14"/>
      <c r="F281" s="14"/>
      <c r="G281" s="14"/>
      <c r="H281" s="14"/>
      <c r="I281" s="14"/>
      <c r="J281" s="87"/>
      <c r="K281" s="14"/>
      <c r="L281" s="14"/>
      <c r="M281" s="14"/>
      <c r="N281" s="14"/>
      <c r="O281" s="14"/>
      <c r="P281" s="14"/>
      <c r="Q281" s="14"/>
      <c r="R281" s="14"/>
      <c r="S281" s="14"/>
      <c r="T281" s="14"/>
    </row>
    <row r="282" spans="1:20" x14ac:dyDescent="0.2">
      <c r="A282" s="14"/>
      <c r="B282" s="14"/>
      <c r="C282" s="67"/>
      <c r="D282" s="14"/>
      <c r="E282" s="14"/>
      <c r="F282" s="14"/>
      <c r="G282" s="14"/>
      <c r="H282" s="14"/>
      <c r="I282" s="14"/>
      <c r="J282" s="87"/>
      <c r="K282" s="14"/>
      <c r="L282" s="14"/>
      <c r="M282" s="14"/>
      <c r="N282" s="14"/>
      <c r="O282" s="14"/>
      <c r="P282" s="14"/>
      <c r="Q282" s="14"/>
      <c r="R282" s="14"/>
      <c r="S282" s="14"/>
      <c r="T282" s="14"/>
    </row>
    <row r="283" spans="1:20" x14ac:dyDescent="0.2">
      <c r="A283" s="14"/>
      <c r="B283" s="14"/>
      <c r="C283" s="67"/>
      <c r="D283" s="14"/>
      <c r="E283" s="14"/>
      <c r="F283" s="14"/>
      <c r="G283" s="14"/>
      <c r="H283" s="14"/>
      <c r="I283" s="14"/>
      <c r="J283" s="87"/>
      <c r="K283" s="14"/>
      <c r="L283" s="14"/>
      <c r="M283" s="14"/>
      <c r="N283" s="14"/>
      <c r="O283" s="14"/>
      <c r="P283" s="14"/>
      <c r="Q283" s="14"/>
      <c r="R283" s="14"/>
      <c r="S283" s="14"/>
      <c r="T283" s="14"/>
    </row>
    <row r="284" spans="1:20" x14ac:dyDescent="0.2">
      <c r="A284" s="14"/>
      <c r="B284" s="14"/>
      <c r="C284" s="67"/>
      <c r="D284" s="14"/>
      <c r="E284" s="14"/>
      <c r="F284" s="14"/>
      <c r="G284" s="14"/>
      <c r="H284" s="14"/>
      <c r="I284" s="14"/>
      <c r="J284" s="87"/>
      <c r="K284" s="14"/>
      <c r="L284" s="14"/>
      <c r="M284" s="14"/>
      <c r="N284" s="14"/>
      <c r="O284" s="14"/>
      <c r="P284" s="14"/>
      <c r="Q284" s="14"/>
      <c r="R284" s="14"/>
      <c r="S284" s="14"/>
      <c r="T284" s="14"/>
    </row>
    <row r="285" spans="1:20" x14ac:dyDescent="0.2">
      <c r="A285" s="14"/>
      <c r="B285" s="14"/>
      <c r="C285" s="67"/>
      <c r="D285" s="14"/>
      <c r="E285" s="14"/>
      <c r="F285" s="14"/>
      <c r="G285" s="14"/>
      <c r="H285" s="14"/>
      <c r="I285" s="14"/>
      <c r="J285" s="87"/>
      <c r="K285" s="14"/>
      <c r="L285" s="14"/>
      <c r="M285" s="14"/>
      <c r="N285" s="14"/>
      <c r="O285" s="14"/>
      <c r="P285" s="14"/>
      <c r="Q285" s="14"/>
      <c r="R285" s="14"/>
      <c r="S285" s="14"/>
      <c r="T285" s="14"/>
    </row>
    <row r="286" spans="1:20" x14ac:dyDescent="0.2">
      <c r="A286" s="14"/>
      <c r="B286" s="14"/>
      <c r="C286" s="67"/>
      <c r="D286" s="14"/>
      <c r="E286" s="14"/>
      <c r="F286" s="14"/>
      <c r="G286" s="14"/>
      <c r="H286" s="14"/>
      <c r="I286" s="14"/>
      <c r="J286" s="87"/>
      <c r="K286" s="14"/>
      <c r="L286" s="14"/>
      <c r="M286" s="14"/>
      <c r="N286" s="14"/>
      <c r="O286" s="14"/>
      <c r="P286" s="14"/>
      <c r="Q286" s="14"/>
      <c r="R286" s="14"/>
      <c r="S286" s="14"/>
      <c r="T286" s="14"/>
    </row>
    <row r="287" spans="1:20" x14ac:dyDescent="0.2">
      <c r="A287" s="14"/>
      <c r="B287" s="14"/>
      <c r="C287" s="67"/>
      <c r="D287" s="14"/>
      <c r="E287" s="14"/>
      <c r="F287" s="14"/>
      <c r="G287" s="14"/>
      <c r="H287" s="14"/>
      <c r="I287" s="14"/>
      <c r="J287" s="87"/>
      <c r="K287" s="14"/>
      <c r="L287" s="14"/>
      <c r="M287" s="14"/>
      <c r="N287" s="14"/>
      <c r="O287" s="14"/>
      <c r="P287" s="14"/>
      <c r="Q287" s="14"/>
      <c r="R287" s="14"/>
      <c r="S287" s="14"/>
      <c r="T287" s="14"/>
    </row>
    <row r="288" spans="1:20" x14ac:dyDescent="0.2">
      <c r="A288" s="14"/>
      <c r="B288" s="14"/>
      <c r="C288" s="67"/>
      <c r="D288" s="14"/>
      <c r="E288" s="14"/>
      <c r="F288" s="14"/>
      <c r="G288" s="14"/>
      <c r="H288" s="14"/>
      <c r="I288" s="14"/>
      <c r="J288" s="87"/>
      <c r="K288" s="14"/>
      <c r="L288" s="14"/>
      <c r="M288" s="14"/>
      <c r="N288" s="14"/>
      <c r="O288" s="14"/>
      <c r="P288" s="14"/>
      <c r="Q288" s="14"/>
      <c r="R288" s="14"/>
      <c r="S288" s="14"/>
      <c r="T288" s="14"/>
    </row>
    <row r="289" spans="1:20" x14ac:dyDescent="0.2">
      <c r="A289" s="14"/>
      <c r="B289" s="14"/>
      <c r="C289" s="67"/>
      <c r="D289" s="14"/>
      <c r="E289" s="14"/>
      <c r="F289" s="14"/>
      <c r="G289" s="14"/>
      <c r="H289" s="14"/>
      <c r="I289" s="14"/>
      <c r="J289" s="87"/>
      <c r="K289" s="14"/>
      <c r="L289" s="14"/>
      <c r="M289" s="14"/>
      <c r="N289" s="14"/>
      <c r="O289" s="14"/>
      <c r="P289" s="14"/>
      <c r="Q289" s="14"/>
      <c r="R289" s="14"/>
      <c r="S289" s="14"/>
      <c r="T289" s="14"/>
    </row>
    <row r="290" spans="1:20" x14ac:dyDescent="0.2">
      <c r="A290" s="14"/>
      <c r="B290" s="14"/>
      <c r="C290" s="67"/>
      <c r="D290" s="14"/>
      <c r="E290" s="14"/>
      <c r="F290" s="14"/>
      <c r="G290" s="14"/>
      <c r="H290" s="14"/>
      <c r="I290" s="14"/>
      <c r="J290" s="87"/>
      <c r="K290" s="14"/>
      <c r="L290" s="14"/>
      <c r="M290" s="14"/>
      <c r="N290" s="14"/>
      <c r="O290" s="14"/>
      <c r="P290" s="14"/>
      <c r="Q290" s="14"/>
      <c r="R290" s="14"/>
      <c r="S290" s="14"/>
      <c r="T290" s="14"/>
    </row>
    <row r="291" spans="1:20" x14ac:dyDescent="0.2">
      <c r="A291" s="14"/>
      <c r="B291" s="14"/>
      <c r="C291" s="67"/>
      <c r="D291" s="14"/>
      <c r="E291" s="14"/>
      <c r="F291" s="14"/>
      <c r="G291" s="14"/>
      <c r="H291" s="14"/>
      <c r="I291" s="14"/>
      <c r="J291" s="87"/>
      <c r="K291" s="14"/>
      <c r="L291" s="14"/>
      <c r="M291" s="14"/>
      <c r="N291" s="14"/>
      <c r="O291" s="14"/>
      <c r="P291" s="14"/>
      <c r="Q291" s="14"/>
      <c r="R291" s="14"/>
      <c r="S291" s="14"/>
      <c r="T291" s="14"/>
    </row>
    <row r="292" spans="1:20" x14ac:dyDescent="0.2">
      <c r="A292" s="14"/>
      <c r="B292" s="14"/>
      <c r="C292" s="67"/>
      <c r="D292" s="14"/>
      <c r="E292" s="14"/>
      <c r="F292" s="14"/>
      <c r="G292" s="14"/>
      <c r="H292" s="14"/>
      <c r="I292" s="14"/>
      <c r="J292" s="87"/>
      <c r="K292" s="14"/>
      <c r="L292" s="14"/>
      <c r="M292" s="14"/>
      <c r="N292" s="14"/>
      <c r="O292" s="14"/>
      <c r="P292" s="14"/>
      <c r="Q292" s="14"/>
      <c r="R292" s="14"/>
      <c r="S292" s="14"/>
      <c r="T292" s="14"/>
    </row>
    <row r="293" spans="1:20" x14ac:dyDescent="0.2">
      <c r="A293" s="14"/>
      <c r="B293" s="14"/>
      <c r="C293" s="67"/>
      <c r="D293" s="14"/>
      <c r="E293" s="14"/>
      <c r="F293" s="14"/>
      <c r="G293" s="14"/>
      <c r="H293" s="14"/>
      <c r="I293" s="14"/>
      <c r="J293" s="87"/>
      <c r="K293" s="14"/>
      <c r="L293" s="14"/>
      <c r="M293" s="14"/>
      <c r="N293" s="14"/>
      <c r="O293" s="14"/>
      <c r="P293" s="14"/>
      <c r="Q293" s="14"/>
      <c r="R293" s="14"/>
      <c r="S293" s="14"/>
      <c r="T293" s="14"/>
    </row>
    <row r="294" spans="1:20" x14ac:dyDescent="0.2">
      <c r="A294" s="14"/>
      <c r="B294" s="14"/>
      <c r="C294" s="67"/>
      <c r="D294" s="14"/>
      <c r="E294" s="14"/>
      <c r="F294" s="14"/>
      <c r="G294" s="14"/>
      <c r="H294" s="14"/>
      <c r="I294" s="14"/>
      <c r="J294" s="87"/>
      <c r="K294" s="14"/>
      <c r="L294" s="14"/>
      <c r="M294" s="14"/>
      <c r="N294" s="14"/>
      <c r="O294" s="14"/>
      <c r="P294" s="14"/>
      <c r="Q294" s="14"/>
      <c r="R294" s="14"/>
      <c r="S294" s="14"/>
      <c r="T294" s="14"/>
    </row>
    <row r="295" spans="1:20" x14ac:dyDescent="0.2">
      <c r="A295" s="14"/>
      <c r="B295" s="14"/>
      <c r="C295" s="67"/>
      <c r="D295" s="14"/>
      <c r="E295" s="14"/>
      <c r="F295" s="14"/>
      <c r="G295" s="14"/>
      <c r="H295" s="14"/>
      <c r="I295" s="14"/>
      <c r="J295" s="87"/>
      <c r="K295" s="14"/>
      <c r="L295" s="14"/>
      <c r="M295" s="14"/>
      <c r="N295" s="14"/>
      <c r="O295" s="14"/>
      <c r="P295" s="14"/>
      <c r="Q295" s="14"/>
      <c r="R295" s="14"/>
      <c r="S295" s="14"/>
      <c r="T295" s="14"/>
    </row>
    <row r="296" spans="1:20" x14ac:dyDescent="0.2">
      <c r="A296" s="14"/>
      <c r="B296" s="14"/>
      <c r="C296" s="67"/>
      <c r="D296" s="14"/>
      <c r="E296" s="14"/>
      <c r="F296" s="14"/>
      <c r="G296" s="14"/>
      <c r="H296" s="14"/>
      <c r="I296" s="14"/>
      <c r="J296" s="87"/>
      <c r="K296" s="14"/>
      <c r="L296" s="14"/>
      <c r="M296" s="14"/>
      <c r="N296" s="14"/>
      <c r="O296" s="14"/>
      <c r="P296" s="14"/>
      <c r="Q296" s="14"/>
      <c r="R296" s="14"/>
      <c r="S296" s="14"/>
      <c r="T296" s="14"/>
    </row>
    <row r="297" spans="1:20" x14ac:dyDescent="0.2">
      <c r="A297" s="14"/>
      <c r="B297" s="14"/>
      <c r="C297" s="67"/>
      <c r="D297" s="14"/>
      <c r="E297" s="14"/>
      <c r="F297" s="14"/>
      <c r="G297" s="14"/>
      <c r="H297" s="14"/>
      <c r="I297" s="14"/>
      <c r="J297" s="87"/>
      <c r="K297" s="14"/>
      <c r="L297" s="14"/>
      <c r="M297" s="14"/>
      <c r="N297" s="14"/>
      <c r="O297" s="14"/>
      <c r="P297" s="14"/>
      <c r="Q297" s="14"/>
      <c r="R297" s="14"/>
      <c r="S297" s="14"/>
      <c r="T297" s="14"/>
    </row>
    <row r="298" spans="1:20" x14ac:dyDescent="0.2">
      <c r="A298" s="14"/>
      <c r="B298" s="14"/>
      <c r="C298" s="67"/>
      <c r="D298" s="14"/>
      <c r="E298" s="14"/>
      <c r="F298" s="14"/>
      <c r="G298" s="14"/>
      <c r="H298" s="14"/>
      <c r="I298" s="14"/>
      <c r="J298" s="87"/>
      <c r="K298" s="14"/>
      <c r="L298" s="14"/>
      <c r="M298" s="14"/>
      <c r="N298" s="14"/>
      <c r="O298" s="14"/>
      <c r="P298" s="14"/>
      <c r="Q298" s="14"/>
      <c r="R298" s="14"/>
      <c r="S298" s="14"/>
      <c r="T298" s="14"/>
    </row>
    <row r="299" spans="1:20" x14ac:dyDescent="0.2">
      <c r="A299" s="14"/>
      <c r="B299" s="14"/>
      <c r="C299" s="67"/>
      <c r="D299" s="14"/>
      <c r="E299" s="14"/>
      <c r="F299" s="14"/>
      <c r="G299" s="14"/>
      <c r="H299" s="14"/>
      <c r="I299" s="14"/>
      <c r="J299" s="87"/>
      <c r="K299" s="14"/>
      <c r="L299" s="14"/>
      <c r="M299" s="14"/>
      <c r="N299" s="14"/>
      <c r="O299" s="14"/>
      <c r="P299" s="14"/>
      <c r="Q299" s="14"/>
      <c r="R299" s="14"/>
      <c r="S299" s="14"/>
      <c r="T299" s="14"/>
    </row>
    <row r="300" spans="1:20" x14ac:dyDescent="0.2">
      <c r="A300" s="14"/>
      <c r="B300" s="14"/>
      <c r="C300" s="67"/>
      <c r="D300" s="14"/>
      <c r="E300" s="14"/>
      <c r="F300" s="14"/>
      <c r="G300" s="14"/>
      <c r="H300" s="14"/>
      <c r="I300" s="14"/>
      <c r="J300" s="87"/>
      <c r="K300" s="14"/>
      <c r="L300" s="14"/>
      <c r="M300" s="14"/>
      <c r="N300" s="14"/>
      <c r="O300" s="14"/>
      <c r="P300" s="14"/>
      <c r="Q300" s="14"/>
      <c r="R300" s="14"/>
      <c r="S300" s="14"/>
      <c r="T300" s="14"/>
    </row>
    <row r="301" spans="1:20" x14ac:dyDescent="0.2">
      <c r="A301" s="14"/>
      <c r="B301" s="14"/>
      <c r="C301" s="67"/>
      <c r="D301" s="14"/>
      <c r="E301" s="14"/>
      <c r="F301" s="14"/>
      <c r="G301" s="14"/>
      <c r="H301" s="14"/>
      <c r="I301" s="14"/>
      <c r="J301" s="87"/>
      <c r="K301" s="14"/>
      <c r="L301" s="14"/>
      <c r="M301" s="14"/>
      <c r="N301" s="14"/>
      <c r="O301" s="14"/>
      <c r="P301" s="14"/>
      <c r="Q301" s="14"/>
      <c r="R301" s="14"/>
      <c r="S301" s="14"/>
      <c r="T301" s="14"/>
    </row>
    <row r="302" spans="1:20" x14ac:dyDescent="0.2">
      <c r="A302" s="14"/>
      <c r="B302" s="14"/>
      <c r="C302" s="67"/>
      <c r="D302" s="14"/>
      <c r="E302" s="14"/>
      <c r="F302" s="14"/>
      <c r="G302" s="14"/>
      <c r="H302" s="14"/>
      <c r="I302" s="14"/>
      <c r="J302" s="87"/>
      <c r="K302" s="14"/>
      <c r="L302" s="14"/>
      <c r="M302" s="14"/>
      <c r="N302" s="14"/>
      <c r="O302" s="14"/>
      <c r="P302" s="14"/>
      <c r="Q302" s="14"/>
      <c r="R302" s="14"/>
      <c r="S302" s="14"/>
      <c r="T302" s="14"/>
    </row>
    <row r="303" spans="1:20" x14ac:dyDescent="0.2">
      <c r="A303" s="14"/>
      <c r="B303" s="14"/>
      <c r="C303" s="67"/>
      <c r="D303" s="14"/>
      <c r="E303" s="14"/>
      <c r="F303" s="14"/>
      <c r="G303" s="14"/>
      <c r="H303" s="14"/>
      <c r="I303" s="14"/>
      <c r="J303" s="87"/>
      <c r="K303" s="14"/>
      <c r="L303" s="14"/>
      <c r="M303" s="14"/>
      <c r="N303" s="14"/>
      <c r="O303" s="14"/>
      <c r="P303" s="14"/>
      <c r="Q303" s="14"/>
      <c r="R303" s="14"/>
      <c r="S303" s="14"/>
      <c r="T303" s="14"/>
    </row>
    <row r="304" spans="1:20" x14ac:dyDescent="0.2">
      <c r="A304" s="14"/>
      <c r="B304" s="14"/>
      <c r="C304" s="67"/>
      <c r="D304" s="14"/>
      <c r="E304" s="14"/>
      <c r="F304" s="14"/>
      <c r="G304" s="14"/>
      <c r="H304" s="14"/>
      <c r="I304" s="14"/>
      <c r="J304" s="87"/>
      <c r="K304" s="14"/>
      <c r="L304" s="14"/>
      <c r="M304" s="14"/>
      <c r="N304" s="14"/>
      <c r="O304" s="14"/>
      <c r="P304" s="14"/>
      <c r="Q304" s="14"/>
      <c r="R304" s="14"/>
      <c r="S304" s="14"/>
      <c r="T304" s="14"/>
    </row>
    <row r="305" spans="1:20" x14ac:dyDescent="0.2">
      <c r="A305" s="14"/>
      <c r="B305" s="14"/>
      <c r="C305" s="67"/>
      <c r="D305" s="14"/>
      <c r="E305" s="14"/>
      <c r="F305" s="14"/>
      <c r="G305" s="14"/>
      <c r="H305" s="14"/>
      <c r="I305" s="14"/>
      <c r="J305" s="87"/>
      <c r="K305" s="14"/>
      <c r="L305" s="14"/>
      <c r="M305" s="14"/>
      <c r="N305" s="14"/>
      <c r="O305" s="14"/>
      <c r="P305" s="14"/>
      <c r="Q305" s="14"/>
      <c r="R305" s="14"/>
      <c r="S305" s="14"/>
      <c r="T305" s="14"/>
    </row>
    <row r="306" spans="1:20" x14ac:dyDescent="0.2">
      <c r="A306" s="14"/>
      <c r="B306" s="14"/>
      <c r="C306" s="67"/>
      <c r="D306" s="14"/>
      <c r="E306" s="14"/>
      <c r="F306" s="14"/>
      <c r="G306" s="14"/>
      <c r="H306" s="14"/>
      <c r="I306" s="14"/>
      <c r="J306" s="87"/>
      <c r="K306" s="14"/>
      <c r="L306" s="14"/>
      <c r="M306" s="14"/>
      <c r="N306" s="14"/>
      <c r="O306" s="14"/>
      <c r="P306" s="14"/>
      <c r="Q306" s="14"/>
      <c r="R306" s="14"/>
      <c r="S306" s="14"/>
      <c r="T306" s="14"/>
    </row>
    <row r="307" spans="1:20" x14ac:dyDescent="0.2">
      <c r="A307" s="14"/>
      <c r="B307" s="14"/>
      <c r="C307" s="67"/>
      <c r="D307" s="14"/>
      <c r="E307" s="14"/>
      <c r="F307" s="14"/>
      <c r="G307" s="14"/>
      <c r="H307" s="14"/>
      <c r="I307" s="14"/>
      <c r="J307" s="87"/>
      <c r="K307" s="14"/>
      <c r="L307" s="14"/>
      <c r="M307" s="14"/>
      <c r="N307" s="14"/>
      <c r="O307" s="14"/>
      <c r="P307" s="14"/>
      <c r="Q307" s="14"/>
      <c r="R307" s="14"/>
      <c r="S307" s="14"/>
      <c r="T307" s="14"/>
    </row>
    <row r="308" spans="1:20" x14ac:dyDescent="0.2">
      <c r="A308" s="14"/>
      <c r="B308" s="14"/>
      <c r="C308" s="67"/>
      <c r="D308" s="14"/>
      <c r="E308" s="14"/>
      <c r="F308" s="14"/>
      <c r="G308" s="14"/>
      <c r="H308" s="14"/>
      <c r="I308" s="14"/>
      <c r="J308" s="87"/>
      <c r="K308" s="14"/>
      <c r="L308" s="14"/>
      <c r="M308" s="14"/>
      <c r="N308" s="14"/>
      <c r="O308" s="14"/>
      <c r="P308" s="14"/>
      <c r="Q308" s="14"/>
      <c r="R308" s="14"/>
      <c r="S308" s="14"/>
      <c r="T308" s="14"/>
    </row>
    <row r="309" spans="1:20" x14ac:dyDescent="0.2">
      <c r="A309" s="14"/>
      <c r="B309" s="14"/>
      <c r="C309" s="67"/>
      <c r="D309" s="14"/>
      <c r="E309" s="14"/>
      <c r="F309" s="14"/>
      <c r="G309" s="14"/>
      <c r="H309" s="14"/>
      <c r="I309" s="14"/>
      <c r="J309" s="87"/>
      <c r="K309" s="14"/>
      <c r="L309" s="14"/>
      <c r="M309" s="14"/>
      <c r="N309" s="14"/>
      <c r="O309" s="14"/>
      <c r="P309" s="14"/>
      <c r="Q309" s="14"/>
      <c r="R309" s="14"/>
      <c r="S309" s="14"/>
      <c r="T309" s="14"/>
    </row>
    <row r="310" spans="1:20" x14ac:dyDescent="0.2">
      <c r="A310" s="14"/>
      <c r="B310" s="14"/>
      <c r="C310" s="67"/>
      <c r="D310" s="14"/>
      <c r="E310" s="14"/>
      <c r="F310" s="14"/>
      <c r="G310" s="14"/>
      <c r="H310" s="14"/>
      <c r="I310" s="14"/>
      <c r="J310" s="87"/>
      <c r="K310" s="14"/>
      <c r="L310" s="14"/>
      <c r="M310" s="14"/>
      <c r="N310" s="14"/>
      <c r="O310" s="14"/>
      <c r="P310" s="14"/>
      <c r="Q310" s="14"/>
      <c r="R310" s="14"/>
      <c r="S310" s="14"/>
      <c r="T310" s="14"/>
    </row>
    <row r="311" spans="1:20" x14ac:dyDescent="0.2">
      <c r="A311" s="14"/>
      <c r="B311" s="14"/>
      <c r="C311" s="67"/>
      <c r="D311" s="14"/>
      <c r="E311" s="14"/>
      <c r="F311" s="14"/>
      <c r="G311" s="14"/>
      <c r="H311" s="14"/>
      <c r="I311" s="14"/>
      <c r="J311" s="87"/>
      <c r="K311" s="14"/>
      <c r="L311" s="14"/>
      <c r="M311" s="14"/>
      <c r="N311" s="14"/>
      <c r="O311" s="14"/>
      <c r="P311" s="14"/>
      <c r="Q311" s="14"/>
      <c r="R311" s="14"/>
      <c r="S311" s="14"/>
      <c r="T311" s="14"/>
    </row>
    <row r="312" spans="1:20" x14ac:dyDescent="0.2">
      <c r="A312" s="14"/>
      <c r="B312" s="14"/>
      <c r="C312" s="67"/>
      <c r="D312" s="14"/>
      <c r="E312" s="14"/>
      <c r="F312" s="14"/>
      <c r="G312" s="14"/>
      <c r="H312" s="14"/>
      <c r="I312" s="14"/>
      <c r="J312" s="87"/>
      <c r="K312" s="14"/>
      <c r="L312" s="14"/>
      <c r="M312" s="14"/>
      <c r="N312" s="14"/>
      <c r="O312" s="14"/>
      <c r="P312" s="14"/>
      <c r="Q312" s="14"/>
      <c r="R312" s="14"/>
      <c r="S312" s="14"/>
      <c r="T312" s="14"/>
    </row>
    <row r="313" spans="1:20" x14ac:dyDescent="0.2">
      <c r="A313" s="14"/>
      <c r="B313" s="14"/>
      <c r="C313" s="67"/>
      <c r="D313" s="14"/>
      <c r="E313" s="14"/>
      <c r="F313" s="14"/>
      <c r="G313" s="14"/>
      <c r="H313" s="14"/>
      <c r="I313" s="14"/>
      <c r="J313" s="87"/>
      <c r="K313" s="14"/>
      <c r="L313" s="14"/>
      <c r="M313" s="14"/>
      <c r="N313" s="14"/>
      <c r="O313" s="14"/>
      <c r="P313" s="14"/>
      <c r="Q313" s="14"/>
      <c r="R313" s="14"/>
      <c r="S313" s="14"/>
      <c r="T313" s="14"/>
    </row>
    <row r="314" spans="1:20" x14ac:dyDescent="0.2">
      <c r="A314" s="14"/>
      <c r="B314" s="14"/>
      <c r="C314" s="67"/>
      <c r="D314" s="14"/>
      <c r="E314" s="14"/>
      <c r="F314" s="14"/>
      <c r="G314" s="14"/>
      <c r="H314" s="14"/>
      <c r="I314" s="14"/>
      <c r="J314" s="87"/>
      <c r="K314" s="14"/>
      <c r="L314" s="14"/>
      <c r="M314" s="14"/>
      <c r="N314" s="14"/>
      <c r="O314" s="14"/>
      <c r="P314" s="14"/>
      <c r="Q314" s="14"/>
      <c r="R314" s="14"/>
      <c r="S314" s="14"/>
      <c r="T314" s="14"/>
    </row>
    <row r="315" spans="1:20" x14ac:dyDescent="0.2">
      <c r="A315" s="14"/>
      <c r="B315" s="14"/>
      <c r="C315" s="67"/>
      <c r="D315" s="14"/>
      <c r="E315" s="14"/>
      <c r="F315" s="14"/>
      <c r="G315" s="14"/>
      <c r="H315" s="14"/>
      <c r="I315" s="14"/>
      <c r="J315" s="87"/>
      <c r="K315" s="14"/>
      <c r="L315" s="14"/>
      <c r="M315" s="14"/>
      <c r="N315" s="14"/>
      <c r="O315" s="14"/>
      <c r="P315" s="14"/>
      <c r="Q315" s="14"/>
      <c r="R315" s="14"/>
      <c r="S315" s="14"/>
      <c r="T315" s="14"/>
    </row>
    <row r="316" spans="1:20" x14ac:dyDescent="0.2">
      <c r="A316" s="14"/>
      <c r="B316" s="14"/>
      <c r="C316" s="67"/>
      <c r="D316" s="14"/>
      <c r="E316" s="14"/>
      <c r="F316" s="14"/>
      <c r="G316" s="14"/>
      <c r="H316" s="14"/>
      <c r="I316" s="14"/>
      <c r="J316" s="87"/>
      <c r="K316" s="14"/>
      <c r="L316" s="14"/>
      <c r="M316" s="14"/>
      <c r="N316" s="14"/>
      <c r="O316" s="14"/>
      <c r="P316" s="14"/>
      <c r="Q316" s="14"/>
      <c r="R316" s="14"/>
      <c r="S316" s="14"/>
      <c r="T316" s="14"/>
    </row>
    <row r="317" spans="1:20" x14ac:dyDescent="0.2">
      <c r="A317" s="14"/>
      <c r="B317" s="14"/>
      <c r="C317" s="67"/>
      <c r="D317" s="14"/>
      <c r="E317" s="14"/>
      <c r="F317" s="14"/>
      <c r="G317" s="14"/>
      <c r="H317" s="14"/>
      <c r="I317" s="14"/>
      <c r="J317" s="87"/>
      <c r="K317" s="14"/>
      <c r="L317" s="14"/>
      <c r="M317" s="14"/>
      <c r="N317" s="14"/>
      <c r="O317" s="14"/>
      <c r="P317" s="14"/>
      <c r="Q317" s="14"/>
      <c r="R317" s="14"/>
      <c r="S317" s="14"/>
      <c r="T317" s="14"/>
    </row>
    <row r="318" spans="1:20" x14ac:dyDescent="0.2">
      <c r="A318" s="14"/>
      <c r="B318" s="14"/>
      <c r="C318" s="67"/>
      <c r="D318" s="14"/>
      <c r="E318" s="14"/>
      <c r="F318" s="14"/>
      <c r="G318" s="14"/>
      <c r="H318" s="14"/>
      <c r="I318" s="14"/>
      <c r="J318" s="87"/>
      <c r="K318" s="14"/>
      <c r="L318" s="14"/>
      <c r="M318" s="14"/>
      <c r="N318" s="14"/>
      <c r="O318" s="14"/>
      <c r="P318" s="14"/>
      <c r="Q318" s="14"/>
      <c r="R318" s="14"/>
      <c r="S318" s="14"/>
      <c r="T318" s="14"/>
    </row>
    <row r="319" spans="1:20" x14ac:dyDescent="0.2">
      <c r="A319" s="14"/>
      <c r="B319" s="14"/>
      <c r="C319" s="67"/>
      <c r="D319" s="14"/>
      <c r="E319" s="14"/>
      <c r="F319" s="14"/>
      <c r="G319" s="14"/>
      <c r="H319" s="14"/>
      <c r="I319" s="14"/>
      <c r="J319" s="87"/>
      <c r="K319" s="14"/>
      <c r="L319" s="14"/>
      <c r="M319" s="14"/>
      <c r="N319" s="14"/>
      <c r="O319" s="14"/>
      <c r="P319" s="14"/>
      <c r="Q319" s="14"/>
      <c r="R319" s="14"/>
      <c r="S319" s="14"/>
      <c r="T319" s="14"/>
    </row>
    <row r="320" spans="1:20" x14ac:dyDescent="0.2">
      <c r="A320" s="14"/>
      <c r="B320" s="14"/>
      <c r="C320" s="67"/>
      <c r="D320" s="14"/>
      <c r="E320" s="14"/>
      <c r="F320" s="14"/>
      <c r="G320" s="14"/>
      <c r="H320" s="14"/>
      <c r="I320" s="14"/>
      <c r="J320" s="87"/>
      <c r="K320" s="14"/>
      <c r="L320" s="14"/>
      <c r="M320" s="14"/>
      <c r="N320" s="14"/>
      <c r="O320" s="14"/>
      <c r="P320" s="14"/>
      <c r="Q320" s="14"/>
      <c r="R320" s="14"/>
      <c r="S320" s="14"/>
      <c r="T320" s="14"/>
    </row>
    <row r="321" spans="1:20" x14ac:dyDescent="0.2">
      <c r="A321" s="14"/>
      <c r="B321" s="14"/>
      <c r="C321" s="67"/>
      <c r="D321" s="14"/>
      <c r="E321" s="14"/>
      <c r="F321" s="14"/>
      <c r="G321" s="14"/>
      <c r="H321" s="14"/>
      <c r="I321" s="14"/>
      <c r="J321" s="87"/>
      <c r="K321" s="14"/>
      <c r="L321" s="14"/>
      <c r="M321" s="14"/>
      <c r="N321" s="14"/>
      <c r="O321" s="14"/>
      <c r="P321" s="14"/>
      <c r="Q321" s="14"/>
      <c r="R321" s="14"/>
      <c r="S321" s="14"/>
      <c r="T321" s="14"/>
    </row>
    <row r="322" spans="1:20" x14ac:dyDescent="0.2">
      <c r="A322" s="14"/>
      <c r="B322" s="14"/>
      <c r="C322" s="67"/>
      <c r="D322" s="14"/>
      <c r="E322" s="14"/>
      <c r="F322" s="14"/>
      <c r="G322" s="14"/>
      <c r="H322" s="14"/>
      <c r="I322" s="14"/>
      <c r="J322" s="87"/>
      <c r="K322" s="14"/>
      <c r="L322" s="14"/>
      <c r="M322" s="14"/>
      <c r="N322" s="14"/>
      <c r="O322" s="14"/>
      <c r="P322" s="14"/>
      <c r="Q322" s="14"/>
      <c r="R322" s="14"/>
      <c r="S322" s="14"/>
      <c r="T322" s="14"/>
    </row>
    <row r="323" spans="1:20" x14ac:dyDescent="0.2">
      <c r="A323" s="14"/>
      <c r="B323" s="14"/>
      <c r="C323" s="67"/>
      <c r="D323" s="14"/>
      <c r="E323" s="14"/>
      <c r="F323" s="14"/>
      <c r="G323" s="14"/>
      <c r="H323" s="14"/>
      <c r="I323" s="14"/>
      <c r="J323" s="87"/>
      <c r="K323" s="14"/>
      <c r="L323" s="14"/>
      <c r="M323" s="14"/>
      <c r="N323" s="14"/>
      <c r="O323" s="14"/>
      <c r="P323" s="14"/>
      <c r="Q323" s="14"/>
      <c r="R323" s="14"/>
      <c r="S323" s="14"/>
      <c r="T323" s="14"/>
    </row>
    <row r="324" spans="1:20" x14ac:dyDescent="0.2">
      <c r="A324" s="14"/>
      <c r="B324" s="14"/>
      <c r="C324" s="67"/>
      <c r="D324" s="14"/>
      <c r="E324" s="14"/>
      <c r="F324" s="14"/>
      <c r="G324" s="14"/>
      <c r="H324" s="14"/>
      <c r="I324" s="14"/>
      <c r="J324" s="87"/>
      <c r="K324" s="14"/>
      <c r="L324" s="14"/>
      <c r="M324" s="14"/>
      <c r="N324" s="14"/>
      <c r="O324" s="14"/>
      <c r="P324" s="14"/>
      <c r="Q324" s="14"/>
      <c r="R324" s="14"/>
      <c r="S324" s="14"/>
      <c r="T324" s="14"/>
    </row>
    <row r="325" spans="1:20" x14ac:dyDescent="0.2">
      <c r="A325" s="14"/>
      <c r="B325" s="14"/>
      <c r="C325" s="67"/>
      <c r="D325" s="14"/>
      <c r="E325" s="14"/>
      <c r="F325" s="14"/>
      <c r="G325" s="14"/>
      <c r="H325" s="14"/>
      <c r="I325" s="14"/>
      <c r="J325" s="87"/>
      <c r="K325" s="14"/>
      <c r="L325" s="14"/>
      <c r="M325" s="14"/>
      <c r="N325" s="14"/>
      <c r="O325" s="14"/>
      <c r="P325" s="14"/>
      <c r="Q325" s="14"/>
      <c r="R325" s="14"/>
      <c r="S325" s="14"/>
      <c r="T325" s="14"/>
    </row>
    <row r="326" spans="1:20" x14ac:dyDescent="0.2">
      <c r="A326" s="14"/>
      <c r="B326" s="14"/>
      <c r="C326" s="67"/>
      <c r="D326" s="14"/>
      <c r="E326" s="14"/>
      <c r="F326" s="14"/>
      <c r="G326" s="14"/>
      <c r="H326" s="14"/>
      <c r="I326" s="14"/>
      <c r="J326" s="87"/>
      <c r="K326" s="14"/>
      <c r="L326" s="14"/>
      <c r="M326" s="14"/>
      <c r="N326" s="14"/>
      <c r="O326" s="14"/>
      <c r="P326" s="14"/>
      <c r="Q326" s="14"/>
      <c r="R326" s="14"/>
      <c r="S326" s="14"/>
      <c r="T326" s="14"/>
    </row>
    <row r="327" spans="1:20" x14ac:dyDescent="0.2">
      <c r="A327" s="14"/>
      <c r="B327" s="14"/>
      <c r="C327" s="67"/>
      <c r="D327" s="14"/>
      <c r="E327" s="14"/>
      <c r="F327" s="14"/>
      <c r="G327" s="14"/>
      <c r="H327" s="14"/>
      <c r="I327" s="14"/>
      <c r="J327" s="87"/>
      <c r="K327" s="14"/>
      <c r="L327" s="14"/>
      <c r="M327" s="14"/>
      <c r="N327" s="14"/>
      <c r="O327" s="14"/>
      <c r="P327" s="14"/>
      <c r="Q327" s="14"/>
      <c r="R327" s="14"/>
      <c r="S327" s="14"/>
      <c r="T327" s="14"/>
    </row>
    <row r="328" spans="1:20" x14ac:dyDescent="0.2">
      <c r="A328" s="14"/>
      <c r="B328" s="14"/>
      <c r="C328" s="67"/>
      <c r="D328" s="14"/>
      <c r="E328" s="14"/>
      <c r="F328" s="14"/>
      <c r="G328" s="14"/>
      <c r="H328" s="14"/>
      <c r="I328" s="14"/>
      <c r="J328" s="87"/>
      <c r="K328" s="14"/>
      <c r="L328" s="14"/>
      <c r="M328" s="14"/>
      <c r="N328" s="14"/>
      <c r="O328" s="14"/>
      <c r="P328" s="14"/>
      <c r="Q328" s="14"/>
      <c r="R328" s="14"/>
      <c r="S328" s="14"/>
      <c r="T328" s="14"/>
    </row>
    <row r="329" spans="1:20" x14ac:dyDescent="0.2">
      <c r="A329" s="14"/>
      <c r="B329" s="14"/>
      <c r="C329" s="67"/>
      <c r="D329" s="14"/>
      <c r="E329" s="14"/>
      <c r="F329" s="14"/>
      <c r="G329" s="14"/>
      <c r="H329" s="14"/>
      <c r="I329" s="14"/>
      <c r="J329" s="87"/>
      <c r="K329" s="14"/>
      <c r="L329" s="14"/>
      <c r="M329" s="14"/>
      <c r="N329" s="14"/>
      <c r="O329" s="14"/>
      <c r="P329" s="14"/>
      <c r="Q329" s="14"/>
      <c r="R329" s="14"/>
      <c r="S329" s="14"/>
      <c r="T329" s="14"/>
    </row>
    <row r="330" spans="1:20" x14ac:dyDescent="0.2">
      <c r="A330" s="14"/>
      <c r="B330" s="14"/>
      <c r="C330" s="67"/>
      <c r="D330" s="14"/>
      <c r="E330" s="14"/>
      <c r="F330" s="14"/>
      <c r="G330" s="14"/>
      <c r="H330" s="14"/>
      <c r="I330" s="14"/>
      <c r="J330" s="87"/>
      <c r="K330" s="14"/>
      <c r="L330" s="14"/>
      <c r="M330" s="14"/>
      <c r="N330" s="14"/>
      <c r="O330" s="14"/>
      <c r="P330" s="14"/>
      <c r="Q330" s="14"/>
      <c r="R330" s="14"/>
      <c r="S330" s="14"/>
      <c r="T330" s="14"/>
    </row>
    <row r="331" spans="1:20" x14ac:dyDescent="0.2">
      <c r="A331" s="14"/>
      <c r="B331" s="14"/>
      <c r="C331" s="67"/>
      <c r="D331" s="14"/>
      <c r="E331" s="14"/>
      <c r="F331" s="14"/>
      <c r="G331" s="14"/>
      <c r="H331" s="14"/>
      <c r="I331" s="14"/>
      <c r="J331" s="87"/>
      <c r="K331" s="14"/>
      <c r="L331" s="14"/>
      <c r="M331" s="14"/>
      <c r="N331" s="14"/>
      <c r="O331" s="14"/>
      <c r="P331" s="14"/>
      <c r="Q331" s="14"/>
      <c r="R331" s="14"/>
      <c r="S331" s="14"/>
      <c r="T331" s="14"/>
    </row>
    <row r="332" spans="1:20" x14ac:dyDescent="0.2">
      <c r="A332" s="14"/>
      <c r="B332" s="14"/>
      <c r="C332" s="67"/>
      <c r="D332" s="14"/>
      <c r="E332" s="14"/>
      <c r="F332" s="14"/>
      <c r="G332" s="14"/>
      <c r="H332" s="14"/>
      <c r="I332" s="14"/>
      <c r="J332" s="87"/>
      <c r="K332" s="14"/>
      <c r="L332" s="14"/>
      <c r="M332" s="14"/>
      <c r="N332" s="14"/>
      <c r="O332" s="14"/>
      <c r="P332" s="14"/>
      <c r="Q332" s="14"/>
      <c r="R332" s="14"/>
      <c r="S332" s="14"/>
      <c r="T332" s="14"/>
    </row>
    <row r="333" spans="1:20" x14ac:dyDescent="0.2">
      <c r="A333" s="14"/>
      <c r="B333" s="14"/>
      <c r="C333" s="67"/>
      <c r="D333" s="14"/>
      <c r="E333" s="14"/>
      <c r="F333" s="14"/>
      <c r="G333" s="14"/>
      <c r="H333" s="14"/>
      <c r="I333" s="14"/>
      <c r="J333" s="87"/>
      <c r="K333" s="14"/>
      <c r="L333" s="14"/>
      <c r="M333" s="14"/>
      <c r="N333" s="14"/>
      <c r="O333" s="14"/>
      <c r="P333" s="14"/>
      <c r="Q333" s="14"/>
      <c r="R333" s="14"/>
      <c r="S333" s="14"/>
      <c r="T333" s="14"/>
    </row>
    <row r="334" spans="1:20" x14ac:dyDescent="0.2">
      <c r="A334" s="14"/>
      <c r="B334" s="14"/>
      <c r="C334" s="67"/>
      <c r="D334" s="14"/>
      <c r="E334" s="14"/>
      <c r="F334" s="14"/>
      <c r="G334" s="14"/>
      <c r="H334" s="14"/>
      <c r="I334" s="14"/>
      <c r="J334" s="87"/>
      <c r="K334" s="14"/>
      <c r="L334" s="14"/>
      <c r="M334" s="14"/>
      <c r="N334" s="14"/>
      <c r="O334" s="14"/>
      <c r="P334" s="14"/>
      <c r="Q334" s="14"/>
      <c r="R334" s="14"/>
      <c r="S334" s="14"/>
      <c r="T334" s="14"/>
    </row>
    <row r="335" spans="1:20" x14ac:dyDescent="0.2">
      <c r="A335" s="14"/>
      <c r="B335" s="14"/>
      <c r="C335" s="67"/>
      <c r="D335" s="14"/>
      <c r="E335" s="14"/>
      <c r="F335" s="14"/>
      <c r="G335" s="14"/>
      <c r="H335" s="14"/>
      <c r="I335" s="14"/>
      <c r="J335" s="87"/>
      <c r="K335" s="14"/>
      <c r="L335" s="14"/>
      <c r="M335" s="14"/>
      <c r="N335" s="14"/>
      <c r="O335" s="14"/>
      <c r="P335" s="14"/>
      <c r="Q335" s="14"/>
      <c r="R335" s="14"/>
      <c r="S335" s="14"/>
      <c r="T335" s="14"/>
    </row>
    <row r="336" spans="1:20" x14ac:dyDescent="0.2">
      <c r="A336" s="14"/>
      <c r="B336" s="14"/>
      <c r="C336" s="67"/>
      <c r="D336" s="14"/>
      <c r="E336" s="14"/>
      <c r="F336" s="14"/>
      <c r="G336" s="14"/>
      <c r="H336" s="14"/>
      <c r="I336" s="14"/>
      <c r="J336" s="87"/>
      <c r="K336" s="14"/>
      <c r="L336" s="14"/>
      <c r="M336" s="14"/>
      <c r="N336" s="14"/>
      <c r="O336" s="14"/>
      <c r="P336" s="14"/>
      <c r="Q336" s="14"/>
      <c r="R336" s="14"/>
      <c r="S336" s="14"/>
      <c r="T336" s="14"/>
    </row>
    <row r="337" spans="1:20" x14ac:dyDescent="0.2">
      <c r="A337" s="14"/>
      <c r="B337" s="14"/>
      <c r="C337" s="67"/>
      <c r="D337" s="14"/>
      <c r="E337" s="14"/>
      <c r="F337" s="14"/>
      <c r="G337" s="14"/>
      <c r="H337" s="14"/>
      <c r="I337" s="14"/>
      <c r="J337" s="87"/>
      <c r="K337" s="14"/>
      <c r="L337" s="14"/>
      <c r="M337" s="14"/>
      <c r="N337" s="14"/>
      <c r="O337" s="14"/>
      <c r="P337" s="14"/>
      <c r="Q337" s="14"/>
      <c r="R337" s="14"/>
      <c r="S337" s="14"/>
      <c r="T337" s="14"/>
    </row>
    <row r="338" spans="1:20" x14ac:dyDescent="0.2">
      <c r="A338" s="14"/>
      <c r="B338" s="14"/>
      <c r="C338" s="67"/>
      <c r="D338" s="14"/>
      <c r="E338" s="14"/>
      <c r="F338" s="14"/>
      <c r="G338" s="14"/>
      <c r="H338" s="14"/>
      <c r="I338" s="14"/>
      <c r="J338" s="87"/>
      <c r="K338" s="14"/>
      <c r="L338" s="14"/>
      <c r="M338" s="14"/>
      <c r="N338" s="14"/>
      <c r="O338" s="14"/>
      <c r="P338" s="14"/>
      <c r="Q338" s="14"/>
      <c r="R338" s="14"/>
      <c r="S338" s="14"/>
      <c r="T338" s="14"/>
    </row>
    <row r="339" spans="1:20" x14ac:dyDescent="0.2">
      <c r="A339" s="14"/>
      <c r="B339" s="14"/>
      <c r="C339" s="67"/>
      <c r="D339" s="14"/>
      <c r="E339" s="14"/>
      <c r="F339" s="14"/>
      <c r="G339" s="14"/>
      <c r="H339" s="14"/>
      <c r="I339" s="14"/>
      <c r="J339" s="87"/>
      <c r="K339" s="14"/>
      <c r="L339" s="14"/>
      <c r="M339" s="14"/>
      <c r="N339" s="14"/>
      <c r="O339" s="14"/>
      <c r="P339" s="14"/>
      <c r="Q339" s="14"/>
      <c r="R339" s="14"/>
      <c r="S339" s="14"/>
      <c r="T339" s="14"/>
    </row>
    <row r="340" spans="1:20" x14ac:dyDescent="0.2">
      <c r="A340" s="14"/>
      <c r="B340" s="14"/>
      <c r="C340" s="67"/>
      <c r="D340" s="14"/>
      <c r="E340" s="14"/>
      <c r="F340" s="14"/>
      <c r="G340" s="14"/>
      <c r="H340" s="14"/>
      <c r="I340" s="14"/>
      <c r="J340" s="87"/>
      <c r="K340" s="14"/>
      <c r="L340" s="14"/>
      <c r="M340" s="14"/>
      <c r="N340" s="14"/>
      <c r="O340" s="14"/>
      <c r="P340" s="14"/>
      <c r="Q340" s="14"/>
      <c r="R340" s="14"/>
      <c r="S340" s="14"/>
      <c r="T340" s="14"/>
    </row>
    <row r="341" spans="1:20" x14ac:dyDescent="0.2">
      <c r="A341" s="14"/>
      <c r="B341" s="14"/>
      <c r="C341" s="67"/>
      <c r="D341" s="14"/>
      <c r="E341" s="14"/>
      <c r="F341" s="14"/>
      <c r="G341" s="14"/>
      <c r="H341" s="14"/>
      <c r="I341" s="14"/>
      <c r="J341" s="87"/>
      <c r="K341" s="14"/>
      <c r="L341" s="14"/>
      <c r="M341" s="14"/>
      <c r="N341" s="14"/>
      <c r="O341" s="14"/>
      <c r="P341" s="14"/>
      <c r="Q341" s="14"/>
      <c r="R341" s="14"/>
      <c r="S341" s="14"/>
      <c r="T341" s="14"/>
    </row>
    <row r="342" spans="1:20" x14ac:dyDescent="0.2">
      <c r="A342" s="14"/>
      <c r="B342" s="14"/>
      <c r="C342" s="67"/>
      <c r="D342" s="14"/>
      <c r="E342" s="14"/>
      <c r="F342" s="14"/>
      <c r="G342" s="14"/>
      <c r="H342" s="14"/>
      <c r="I342" s="14"/>
      <c r="J342" s="87"/>
      <c r="K342" s="14"/>
      <c r="L342" s="14"/>
      <c r="M342" s="14"/>
      <c r="N342" s="14"/>
      <c r="O342" s="14"/>
      <c r="P342" s="14"/>
      <c r="Q342" s="14"/>
      <c r="R342" s="14"/>
      <c r="S342" s="14"/>
      <c r="T342" s="14"/>
    </row>
    <row r="343" spans="1:20" x14ac:dyDescent="0.2">
      <c r="A343" s="14"/>
      <c r="B343" s="14"/>
      <c r="C343" s="67"/>
      <c r="D343" s="14"/>
      <c r="E343" s="14"/>
      <c r="F343" s="14"/>
      <c r="G343" s="14"/>
      <c r="H343" s="14"/>
      <c r="I343" s="14"/>
      <c r="J343" s="87"/>
      <c r="K343" s="14"/>
      <c r="L343" s="14"/>
      <c r="M343" s="14"/>
      <c r="N343" s="14"/>
      <c r="O343" s="14"/>
      <c r="P343" s="14"/>
      <c r="Q343" s="14"/>
      <c r="R343" s="14"/>
      <c r="S343" s="14"/>
      <c r="T343" s="14"/>
    </row>
    <row r="344" spans="1:20" x14ac:dyDescent="0.2">
      <c r="A344" s="14"/>
      <c r="B344" s="14"/>
      <c r="C344" s="67"/>
      <c r="D344" s="14"/>
      <c r="E344" s="14"/>
      <c r="F344" s="14"/>
      <c r="G344" s="14"/>
      <c r="H344" s="14"/>
      <c r="I344" s="14"/>
      <c r="J344" s="87"/>
      <c r="K344" s="14"/>
      <c r="L344" s="14"/>
      <c r="M344" s="14"/>
      <c r="N344" s="14"/>
      <c r="O344" s="14"/>
      <c r="P344" s="14"/>
      <c r="Q344" s="14"/>
      <c r="R344" s="14"/>
      <c r="S344" s="14"/>
      <c r="T344" s="14"/>
    </row>
    <row r="345" spans="1:20" x14ac:dyDescent="0.2">
      <c r="A345" s="14"/>
      <c r="B345" s="14"/>
      <c r="C345" s="67"/>
      <c r="D345" s="14"/>
      <c r="E345" s="14"/>
      <c r="F345" s="14"/>
      <c r="G345" s="14"/>
      <c r="H345" s="14"/>
      <c r="I345" s="14"/>
      <c r="J345" s="87"/>
      <c r="K345" s="14"/>
      <c r="L345" s="14"/>
      <c r="M345" s="14"/>
      <c r="N345" s="14"/>
      <c r="O345" s="14"/>
      <c r="P345" s="14"/>
      <c r="Q345" s="14"/>
      <c r="R345" s="14"/>
      <c r="S345" s="14"/>
      <c r="T345" s="14"/>
    </row>
    <row r="346" spans="1:20" x14ac:dyDescent="0.2">
      <c r="A346" s="14"/>
      <c r="B346" s="14"/>
      <c r="C346" s="67"/>
      <c r="D346" s="14"/>
      <c r="E346" s="14"/>
      <c r="F346" s="14"/>
      <c r="G346" s="14"/>
      <c r="H346" s="14"/>
      <c r="I346" s="14"/>
      <c r="J346" s="87"/>
      <c r="K346" s="14"/>
      <c r="L346" s="14"/>
      <c r="M346" s="14"/>
      <c r="N346" s="14"/>
      <c r="O346" s="14"/>
      <c r="P346" s="14"/>
      <c r="Q346" s="14"/>
      <c r="R346" s="14"/>
      <c r="S346" s="14"/>
      <c r="T346" s="14"/>
    </row>
    <row r="347" spans="1:20" x14ac:dyDescent="0.2">
      <c r="A347" s="14"/>
      <c r="B347" s="14"/>
      <c r="C347" s="67"/>
      <c r="D347" s="14"/>
      <c r="E347" s="14"/>
      <c r="F347" s="14"/>
      <c r="G347" s="14"/>
      <c r="H347" s="14"/>
      <c r="I347" s="14"/>
      <c r="J347" s="87"/>
      <c r="K347" s="14"/>
      <c r="L347" s="14"/>
      <c r="M347" s="14"/>
      <c r="N347" s="14"/>
      <c r="O347" s="14"/>
      <c r="P347" s="14"/>
      <c r="Q347" s="14"/>
      <c r="R347" s="14"/>
      <c r="S347" s="14"/>
      <c r="T347" s="14"/>
    </row>
    <row r="348" spans="1:20" x14ac:dyDescent="0.2">
      <c r="A348" s="14"/>
      <c r="B348" s="14"/>
      <c r="C348" s="67"/>
      <c r="D348" s="14"/>
      <c r="E348" s="14"/>
      <c r="F348" s="14"/>
      <c r="G348" s="14"/>
      <c r="H348" s="14"/>
      <c r="I348" s="14"/>
      <c r="J348" s="87"/>
      <c r="K348" s="14"/>
      <c r="L348" s="14"/>
      <c r="M348" s="14"/>
      <c r="N348" s="14"/>
      <c r="O348" s="14"/>
      <c r="P348" s="14"/>
      <c r="Q348" s="14"/>
      <c r="R348" s="14"/>
      <c r="S348" s="14"/>
      <c r="T348" s="14"/>
    </row>
    <row r="349" spans="1:20" x14ac:dyDescent="0.2">
      <c r="A349" s="14"/>
      <c r="B349" s="14"/>
      <c r="C349" s="67"/>
      <c r="D349" s="14"/>
      <c r="E349" s="14"/>
      <c r="F349" s="14"/>
      <c r="G349" s="14"/>
      <c r="H349" s="14"/>
      <c r="I349" s="14"/>
      <c r="J349" s="87"/>
      <c r="K349" s="14"/>
      <c r="L349" s="14"/>
      <c r="M349" s="14"/>
      <c r="N349" s="14"/>
      <c r="O349" s="14"/>
      <c r="P349" s="14"/>
      <c r="Q349" s="14"/>
      <c r="R349" s="14"/>
      <c r="S349" s="14"/>
      <c r="T349" s="14"/>
    </row>
    <row r="350" spans="1:20" x14ac:dyDescent="0.2">
      <c r="A350" s="14"/>
      <c r="B350" s="14"/>
      <c r="C350" s="67"/>
      <c r="D350" s="14"/>
      <c r="E350" s="14"/>
      <c r="F350" s="14"/>
      <c r="G350" s="14"/>
      <c r="H350" s="14"/>
      <c r="I350" s="14"/>
      <c r="J350" s="87"/>
      <c r="K350" s="14"/>
      <c r="L350" s="14"/>
      <c r="M350" s="14"/>
      <c r="N350" s="14"/>
      <c r="O350" s="14"/>
      <c r="P350" s="14"/>
      <c r="Q350" s="14"/>
      <c r="R350" s="14"/>
      <c r="S350" s="14"/>
      <c r="T350" s="14"/>
    </row>
    <row r="351" spans="1:20" x14ac:dyDescent="0.2">
      <c r="A351" s="14"/>
      <c r="B351" s="14"/>
      <c r="C351" s="67"/>
      <c r="D351" s="14"/>
      <c r="E351" s="14"/>
      <c r="F351" s="14"/>
      <c r="G351" s="14"/>
      <c r="H351" s="14"/>
      <c r="I351" s="14"/>
      <c r="J351" s="87"/>
      <c r="K351" s="14"/>
      <c r="L351" s="14"/>
      <c r="M351" s="14"/>
      <c r="N351" s="14"/>
      <c r="O351" s="14"/>
      <c r="P351" s="14"/>
      <c r="Q351" s="14"/>
      <c r="R351" s="14"/>
      <c r="S351" s="14"/>
      <c r="T351" s="14"/>
    </row>
    <row r="352" spans="1:20" x14ac:dyDescent="0.2">
      <c r="A352" s="14"/>
      <c r="B352" s="14"/>
      <c r="C352" s="67"/>
      <c r="D352" s="14"/>
      <c r="E352" s="14"/>
      <c r="F352" s="14"/>
      <c r="G352" s="14"/>
      <c r="H352" s="14"/>
      <c r="I352" s="14"/>
      <c r="J352" s="87"/>
      <c r="K352" s="14"/>
      <c r="L352" s="14"/>
      <c r="M352" s="14"/>
      <c r="N352" s="14"/>
      <c r="O352" s="14"/>
      <c r="P352" s="14"/>
      <c r="Q352" s="14"/>
      <c r="R352" s="14"/>
      <c r="S352" s="14"/>
      <c r="T352" s="14"/>
    </row>
    <row r="353" spans="1:20" x14ac:dyDescent="0.2">
      <c r="A353" s="14"/>
      <c r="B353" s="14"/>
      <c r="C353" s="67"/>
      <c r="D353" s="14"/>
      <c r="E353" s="14"/>
      <c r="F353" s="14"/>
      <c r="G353" s="14"/>
      <c r="H353" s="14"/>
      <c r="I353" s="14"/>
      <c r="J353" s="87"/>
      <c r="K353" s="14"/>
      <c r="L353" s="14"/>
      <c r="M353" s="14"/>
      <c r="N353" s="14"/>
      <c r="O353" s="14"/>
      <c r="P353" s="14"/>
      <c r="Q353" s="14"/>
      <c r="R353" s="14"/>
      <c r="S353" s="14"/>
      <c r="T353" s="14"/>
    </row>
    <row r="354" spans="1:20" x14ac:dyDescent="0.2">
      <c r="A354" s="14"/>
      <c r="B354" s="14"/>
      <c r="C354" s="67"/>
      <c r="D354" s="14"/>
      <c r="E354" s="14"/>
      <c r="F354" s="14"/>
      <c r="G354" s="14"/>
      <c r="H354" s="14"/>
      <c r="I354" s="14"/>
      <c r="J354" s="87"/>
      <c r="K354" s="14"/>
      <c r="L354" s="14"/>
      <c r="M354" s="14"/>
      <c r="N354" s="14"/>
      <c r="O354" s="14"/>
      <c r="P354" s="14"/>
      <c r="Q354" s="14"/>
      <c r="R354" s="14"/>
      <c r="S354" s="14"/>
      <c r="T354" s="14"/>
    </row>
    <row r="355" spans="1:20" x14ac:dyDescent="0.2">
      <c r="A355" s="14"/>
      <c r="B355" s="14"/>
      <c r="C355" s="67"/>
      <c r="D355" s="14"/>
      <c r="E355" s="14"/>
      <c r="F355" s="14"/>
      <c r="G355" s="14"/>
      <c r="H355" s="14"/>
      <c r="I355" s="14"/>
      <c r="J355" s="87"/>
      <c r="K355" s="14"/>
      <c r="L355" s="14"/>
      <c r="M355" s="14"/>
      <c r="N355" s="14"/>
      <c r="O355" s="14"/>
      <c r="P355" s="14"/>
      <c r="Q355" s="14"/>
      <c r="R355" s="14"/>
      <c r="S355" s="14"/>
      <c r="T355" s="14"/>
    </row>
    <row r="356" spans="1:20" x14ac:dyDescent="0.2">
      <c r="A356" s="14"/>
      <c r="B356" s="14"/>
      <c r="C356" s="67"/>
      <c r="D356" s="14"/>
      <c r="E356" s="14"/>
      <c r="F356" s="14"/>
      <c r="G356" s="14"/>
      <c r="H356" s="14"/>
      <c r="I356" s="14"/>
      <c r="J356" s="87"/>
      <c r="K356" s="14"/>
      <c r="L356" s="14"/>
      <c r="M356" s="14"/>
      <c r="N356" s="14"/>
      <c r="O356" s="14"/>
      <c r="P356" s="14"/>
      <c r="Q356" s="14"/>
      <c r="R356" s="14"/>
      <c r="S356" s="14"/>
      <c r="T356" s="14"/>
    </row>
    <row r="357" spans="1:20" x14ac:dyDescent="0.2">
      <c r="A357" s="14"/>
      <c r="B357" s="14"/>
      <c r="C357" s="67"/>
      <c r="D357" s="14"/>
      <c r="E357" s="14"/>
      <c r="F357" s="14"/>
      <c r="G357" s="14"/>
      <c r="H357" s="14"/>
      <c r="I357" s="14"/>
      <c r="J357" s="87"/>
      <c r="K357" s="14"/>
      <c r="L357" s="14"/>
      <c r="M357" s="14"/>
      <c r="N357" s="14"/>
      <c r="O357" s="14"/>
      <c r="P357" s="14"/>
      <c r="Q357" s="14"/>
      <c r="R357" s="14"/>
      <c r="S357" s="14"/>
      <c r="T357" s="14"/>
    </row>
    <row r="358" spans="1:20" x14ac:dyDescent="0.2">
      <c r="A358" s="14"/>
      <c r="B358" s="14"/>
      <c r="C358" s="67"/>
      <c r="D358" s="14"/>
      <c r="E358" s="14"/>
      <c r="F358" s="14"/>
      <c r="G358" s="14"/>
      <c r="H358" s="14"/>
      <c r="I358" s="14"/>
      <c r="J358" s="87"/>
      <c r="K358" s="14"/>
      <c r="L358" s="14"/>
      <c r="M358" s="14"/>
      <c r="N358" s="14"/>
      <c r="O358" s="14"/>
      <c r="P358" s="14"/>
      <c r="Q358" s="14"/>
      <c r="R358" s="14"/>
      <c r="S358" s="14"/>
      <c r="T358" s="14"/>
    </row>
    <row r="359" spans="1:20" x14ac:dyDescent="0.2">
      <c r="A359" s="14"/>
      <c r="B359" s="14"/>
      <c r="C359" s="67"/>
      <c r="D359" s="14"/>
      <c r="E359" s="14"/>
      <c r="F359" s="14"/>
      <c r="G359" s="14"/>
      <c r="H359" s="14"/>
      <c r="I359" s="14"/>
      <c r="J359" s="87"/>
      <c r="K359" s="14"/>
      <c r="L359" s="14"/>
      <c r="M359" s="14"/>
      <c r="N359" s="14"/>
      <c r="O359" s="14"/>
      <c r="P359" s="14"/>
      <c r="Q359" s="14"/>
      <c r="R359" s="14"/>
      <c r="S359" s="14"/>
      <c r="T359" s="14"/>
    </row>
    <row r="360" spans="1:20" x14ac:dyDescent="0.2">
      <c r="A360" s="14"/>
      <c r="B360" s="14"/>
      <c r="C360" s="67"/>
      <c r="D360" s="14"/>
      <c r="E360" s="14"/>
      <c r="F360" s="14"/>
      <c r="G360" s="14"/>
      <c r="H360" s="14"/>
      <c r="I360" s="14"/>
      <c r="J360" s="87"/>
      <c r="K360" s="14"/>
      <c r="L360" s="14"/>
      <c r="M360" s="14"/>
      <c r="N360" s="14"/>
      <c r="O360" s="14"/>
      <c r="P360" s="14"/>
      <c r="Q360" s="14"/>
      <c r="R360" s="14"/>
      <c r="S360" s="14"/>
      <c r="T360" s="14"/>
    </row>
    <row r="361" spans="1:20" x14ac:dyDescent="0.2">
      <c r="A361" s="14"/>
      <c r="B361" s="14"/>
      <c r="C361" s="67"/>
      <c r="D361" s="14"/>
      <c r="E361" s="14"/>
      <c r="F361" s="14"/>
      <c r="G361" s="14"/>
      <c r="H361" s="14"/>
      <c r="I361" s="14"/>
      <c r="J361" s="87"/>
      <c r="K361" s="14"/>
      <c r="L361" s="14"/>
      <c r="M361" s="14"/>
      <c r="N361" s="14"/>
      <c r="O361" s="14"/>
      <c r="P361" s="14"/>
      <c r="Q361" s="14"/>
      <c r="R361" s="14"/>
      <c r="S361" s="14"/>
      <c r="T361" s="14"/>
    </row>
    <row r="362" spans="1:20" x14ac:dyDescent="0.2">
      <c r="A362" s="14"/>
      <c r="B362" s="14"/>
      <c r="C362" s="67"/>
      <c r="D362" s="14"/>
      <c r="E362" s="14"/>
      <c r="F362" s="14"/>
      <c r="G362" s="14"/>
      <c r="H362" s="14"/>
      <c r="I362" s="14"/>
      <c r="J362" s="87"/>
      <c r="K362" s="14"/>
      <c r="L362" s="14"/>
      <c r="M362" s="14"/>
      <c r="N362" s="14"/>
      <c r="O362" s="14"/>
      <c r="P362" s="14"/>
      <c r="Q362" s="14"/>
      <c r="R362" s="14"/>
      <c r="S362" s="14"/>
      <c r="T362" s="14"/>
    </row>
    <row r="363" spans="1:20" x14ac:dyDescent="0.2">
      <c r="A363" s="14"/>
      <c r="B363" s="14"/>
      <c r="C363" s="67"/>
      <c r="D363" s="14"/>
      <c r="E363" s="14"/>
      <c r="F363" s="14"/>
      <c r="G363" s="14"/>
      <c r="H363" s="14"/>
      <c r="I363" s="14"/>
      <c r="J363" s="87"/>
      <c r="K363" s="14"/>
      <c r="L363" s="14"/>
      <c r="M363" s="14"/>
      <c r="N363" s="14"/>
      <c r="O363" s="14"/>
      <c r="P363" s="14"/>
      <c r="Q363" s="14"/>
      <c r="R363" s="14"/>
      <c r="S363" s="14"/>
      <c r="T363" s="14"/>
    </row>
    <row r="364" spans="1:20" x14ac:dyDescent="0.2">
      <c r="A364" s="14"/>
      <c r="B364" s="14"/>
      <c r="C364" s="67"/>
      <c r="D364" s="14"/>
      <c r="E364" s="14"/>
      <c r="F364" s="14"/>
      <c r="G364" s="14"/>
      <c r="H364" s="14"/>
      <c r="I364" s="14"/>
      <c r="J364" s="87"/>
      <c r="K364" s="14"/>
      <c r="L364" s="14"/>
      <c r="M364" s="14"/>
      <c r="N364" s="14"/>
      <c r="O364" s="14"/>
      <c r="P364" s="14"/>
      <c r="Q364" s="14"/>
      <c r="R364" s="14"/>
      <c r="S364" s="14"/>
      <c r="T364" s="14"/>
    </row>
    <row r="365" spans="1:20" x14ac:dyDescent="0.2">
      <c r="A365" s="14"/>
      <c r="B365" s="14"/>
      <c r="C365" s="67"/>
      <c r="D365" s="14"/>
      <c r="E365" s="14"/>
      <c r="F365" s="14"/>
      <c r="G365" s="14"/>
      <c r="H365" s="14"/>
      <c r="I365" s="14"/>
      <c r="J365" s="87"/>
      <c r="K365" s="14"/>
      <c r="L365" s="14"/>
      <c r="M365" s="14"/>
      <c r="N365" s="14"/>
      <c r="O365" s="14"/>
      <c r="P365" s="14"/>
      <c r="Q365" s="14"/>
      <c r="R365" s="14"/>
      <c r="S365" s="14"/>
      <c r="T365" s="14"/>
    </row>
    <row r="366" spans="1:20" x14ac:dyDescent="0.2">
      <c r="A366" s="14"/>
      <c r="B366" s="14"/>
      <c r="C366" s="67"/>
      <c r="D366" s="14"/>
      <c r="E366" s="14"/>
      <c r="F366" s="14"/>
      <c r="G366" s="14"/>
      <c r="H366" s="14"/>
      <c r="I366" s="14"/>
      <c r="J366" s="87"/>
      <c r="K366" s="14"/>
      <c r="L366" s="14"/>
      <c r="M366" s="14"/>
      <c r="N366" s="14"/>
      <c r="O366" s="14"/>
      <c r="P366" s="14"/>
      <c r="Q366" s="14"/>
      <c r="R366" s="14"/>
      <c r="S366" s="14"/>
      <c r="T366" s="14"/>
    </row>
    <row r="367" spans="1:20" x14ac:dyDescent="0.2">
      <c r="A367" s="14"/>
      <c r="B367" s="14"/>
      <c r="C367" s="67"/>
      <c r="D367" s="14"/>
      <c r="E367" s="14"/>
      <c r="F367" s="14"/>
      <c r="G367" s="14"/>
      <c r="H367" s="14"/>
      <c r="I367" s="14"/>
      <c r="J367" s="87"/>
      <c r="K367" s="14"/>
      <c r="L367" s="14"/>
      <c r="M367" s="14"/>
      <c r="N367" s="14"/>
      <c r="O367" s="14"/>
      <c r="P367" s="14"/>
      <c r="Q367" s="14"/>
      <c r="R367" s="14"/>
      <c r="S367" s="14"/>
      <c r="T367" s="14"/>
    </row>
    <row r="368" spans="1:20" x14ac:dyDescent="0.2">
      <c r="A368" s="14"/>
      <c r="B368" s="14"/>
      <c r="C368" s="67"/>
      <c r="D368" s="14"/>
      <c r="E368" s="14"/>
      <c r="F368" s="14"/>
      <c r="G368" s="14"/>
      <c r="H368" s="14"/>
      <c r="I368" s="14"/>
      <c r="J368" s="87"/>
      <c r="K368" s="14"/>
      <c r="L368" s="14"/>
      <c r="M368" s="14"/>
      <c r="N368" s="14"/>
      <c r="O368" s="14"/>
      <c r="P368" s="14"/>
      <c r="Q368" s="14"/>
      <c r="R368" s="14"/>
      <c r="S368" s="14"/>
      <c r="T368" s="14"/>
    </row>
    <row r="369" spans="1:20" x14ac:dyDescent="0.2">
      <c r="A369" s="14"/>
      <c r="B369" s="14"/>
      <c r="C369" s="67"/>
      <c r="D369" s="14"/>
      <c r="E369" s="14"/>
      <c r="F369" s="14"/>
      <c r="G369" s="14"/>
      <c r="H369" s="14"/>
      <c r="I369" s="14"/>
      <c r="J369" s="87"/>
      <c r="K369" s="14"/>
      <c r="L369" s="14"/>
      <c r="M369" s="14"/>
      <c r="N369" s="14"/>
      <c r="O369" s="14"/>
      <c r="P369" s="14"/>
      <c r="Q369" s="14"/>
      <c r="R369" s="14"/>
      <c r="S369" s="14"/>
      <c r="T369" s="14"/>
    </row>
    <row r="370" spans="1:20" x14ac:dyDescent="0.2">
      <c r="A370" s="14"/>
      <c r="B370" s="14"/>
      <c r="C370" s="67"/>
      <c r="D370" s="14"/>
      <c r="E370" s="14"/>
      <c r="F370" s="14"/>
      <c r="G370" s="14"/>
      <c r="H370" s="14"/>
      <c r="I370" s="14"/>
      <c r="J370" s="87"/>
      <c r="K370" s="14"/>
      <c r="L370" s="14"/>
      <c r="M370" s="14"/>
      <c r="N370" s="14"/>
      <c r="O370" s="14"/>
      <c r="P370" s="14"/>
      <c r="Q370" s="14"/>
      <c r="R370" s="14"/>
      <c r="S370" s="14"/>
      <c r="T370" s="14"/>
    </row>
    <row r="371" spans="1:20" x14ac:dyDescent="0.2">
      <c r="A371" s="14"/>
      <c r="B371" s="14"/>
      <c r="C371" s="67"/>
      <c r="D371" s="14"/>
      <c r="E371" s="14"/>
      <c r="F371" s="14"/>
      <c r="G371" s="14"/>
      <c r="H371" s="14"/>
      <c r="I371" s="14"/>
      <c r="J371" s="87"/>
      <c r="K371" s="14"/>
      <c r="L371" s="14"/>
      <c r="M371" s="14"/>
      <c r="N371" s="14"/>
      <c r="O371" s="14"/>
      <c r="P371" s="14"/>
      <c r="Q371" s="14"/>
      <c r="R371" s="14"/>
      <c r="S371" s="14"/>
      <c r="T371" s="14"/>
    </row>
    <row r="372" spans="1:20" x14ac:dyDescent="0.2">
      <c r="A372" s="14"/>
      <c r="B372" s="14"/>
      <c r="C372" s="67"/>
      <c r="D372" s="14"/>
      <c r="E372" s="14"/>
      <c r="F372" s="14"/>
      <c r="G372" s="14"/>
      <c r="H372" s="14"/>
      <c r="I372" s="14"/>
      <c r="J372" s="87"/>
      <c r="K372" s="14"/>
      <c r="L372" s="14"/>
      <c r="M372" s="14"/>
      <c r="N372" s="14"/>
      <c r="O372" s="14"/>
      <c r="P372" s="14"/>
      <c r="Q372" s="14"/>
      <c r="R372" s="14"/>
      <c r="S372" s="14"/>
      <c r="T372" s="14"/>
    </row>
    <row r="373" spans="1:20" x14ac:dyDescent="0.2">
      <c r="A373" s="14"/>
      <c r="B373" s="14"/>
      <c r="C373" s="67"/>
      <c r="D373" s="14"/>
      <c r="E373" s="14"/>
      <c r="F373" s="14"/>
      <c r="G373" s="14"/>
      <c r="H373" s="14"/>
      <c r="I373" s="14"/>
      <c r="J373" s="87"/>
      <c r="K373" s="14"/>
      <c r="L373" s="14"/>
      <c r="M373" s="14"/>
      <c r="N373" s="14"/>
      <c r="O373" s="14"/>
      <c r="P373" s="14"/>
      <c r="Q373" s="14"/>
      <c r="R373" s="14"/>
      <c r="S373" s="14"/>
      <c r="T373" s="14"/>
    </row>
    <row r="374" spans="1:20" x14ac:dyDescent="0.2">
      <c r="A374" s="14"/>
      <c r="B374" s="14"/>
      <c r="C374" s="67"/>
      <c r="D374" s="14"/>
      <c r="E374" s="14"/>
      <c r="F374" s="14"/>
      <c r="G374" s="14"/>
      <c r="H374" s="14"/>
      <c r="I374" s="14"/>
      <c r="J374" s="87"/>
      <c r="K374" s="14"/>
      <c r="L374" s="14"/>
      <c r="M374" s="14"/>
      <c r="N374" s="14"/>
      <c r="O374" s="14"/>
      <c r="P374" s="14"/>
      <c r="Q374" s="14"/>
      <c r="R374" s="14"/>
      <c r="S374" s="14"/>
      <c r="T374" s="14"/>
    </row>
    <row r="375" spans="1:20" x14ac:dyDescent="0.2">
      <c r="A375" s="14"/>
      <c r="B375" s="14"/>
      <c r="C375" s="67"/>
      <c r="D375" s="14"/>
      <c r="E375" s="14"/>
      <c r="F375" s="14"/>
      <c r="G375" s="14"/>
      <c r="H375" s="14"/>
      <c r="I375" s="14"/>
      <c r="J375" s="87"/>
      <c r="K375" s="14"/>
      <c r="L375" s="14"/>
      <c r="M375" s="14"/>
      <c r="N375" s="14"/>
      <c r="O375" s="14"/>
      <c r="P375" s="14"/>
      <c r="Q375" s="14"/>
      <c r="R375" s="14"/>
      <c r="S375" s="14"/>
      <c r="T375" s="14"/>
    </row>
    <row r="376" spans="1:20" x14ac:dyDescent="0.2">
      <c r="A376" s="14"/>
      <c r="B376" s="14"/>
      <c r="C376" s="67"/>
      <c r="D376" s="14"/>
      <c r="E376" s="14"/>
      <c r="F376" s="14"/>
      <c r="G376" s="14"/>
      <c r="H376" s="14"/>
      <c r="I376" s="14"/>
      <c r="J376" s="87"/>
      <c r="K376" s="14"/>
      <c r="L376" s="14"/>
      <c r="M376" s="14"/>
      <c r="N376" s="14"/>
      <c r="O376" s="14"/>
      <c r="P376" s="14"/>
      <c r="Q376" s="14"/>
      <c r="R376" s="14"/>
      <c r="S376" s="14"/>
      <c r="T376" s="14"/>
    </row>
    <row r="377" spans="1:20" x14ac:dyDescent="0.2">
      <c r="A377" s="14"/>
      <c r="B377" s="14"/>
      <c r="C377" s="67"/>
      <c r="D377" s="14"/>
      <c r="E377" s="14"/>
      <c r="F377" s="14"/>
      <c r="G377" s="14"/>
      <c r="H377" s="14"/>
      <c r="I377" s="14"/>
      <c r="J377" s="87"/>
      <c r="K377" s="14"/>
      <c r="L377" s="14"/>
      <c r="M377" s="14"/>
      <c r="N377" s="14"/>
      <c r="O377" s="14"/>
      <c r="P377" s="14"/>
      <c r="Q377" s="14"/>
      <c r="R377" s="14"/>
      <c r="S377" s="14"/>
      <c r="T377" s="14"/>
    </row>
    <row r="378" spans="1:20" x14ac:dyDescent="0.2">
      <c r="A378" s="14"/>
      <c r="B378" s="14"/>
      <c r="C378" s="67"/>
      <c r="D378" s="14"/>
      <c r="E378" s="14"/>
      <c r="F378" s="14"/>
      <c r="G378" s="14"/>
      <c r="H378" s="14"/>
      <c r="I378" s="14"/>
      <c r="J378" s="87"/>
      <c r="K378" s="14"/>
      <c r="L378" s="14"/>
      <c r="M378" s="14"/>
      <c r="N378" s="14"/>
      <c r="O378" s="14"/>
      <c r="P378" s="14"/>
      <c r="Q378" s="14"/>
      <c r="R378" s="14"/>
      <c r="S378" s="14"/>
      <c r="T378" s="14"/>
    </row>
    <row r="379" spans="1:20" x14ac:dyDescent="0.2">
      <c r="A379" s="14"/>
      <c r="B379" s="14"/>
      <c r="C379" s="67"/>
      <c r="D379" s="14"/>
      <c r="E379" s="14"/>
      <c r="F379" s="14"/>
      <c r="G379" s="14"/>
      <c r="H379" s="14"/>
      <c r="I379" s="14"/>
      <c r="J379" s="87"/>
      <c r="K379" s="14"/>
      <c r="L379" s="14"/>
      <c r="M379" s="14"/>
      <c r="N379" s="14"/>
      <c r="O379" s="14"/>
      <c r="P379" s="14"/>
      <c r="Q379" s="14"/>
      <c r="R379" s="14"/>
      <c r="S379" s="14"/>
      <c r="T379" s="14"/>
    </row>
    <row r="380" spans="1:20" x14ac:dyDescent="0.2">
      <c r="A380" s="14"/>
      <c r="B380" s="14"/>
      <c r="C380" s="67"/>
      <c r="D380" s="14"/>
      <c r="E380" s="14"/>
      <c r="F380" s="14"/>
      <c r="G380" s="14"/>
      <c r="H380" s="14"/>
      <c r="I380" s="14"/>
      <c r="J380" s="87"/>
      <c r="K380" s="14"/>
      <c r="L380" s="14"/>
      <c r="M380" s="14"/>
      <c r="N380" s="14"/>
      <c r="O380" s="14"/>
      <c r="P380" s="14"/>
      <c r="Q380" s="14"/>
      <c r="R380" s="14"/>
      <c r="S380" s="14"/>
      <c r="T380" s="14"/>
    </row>
    <row r="381" spans="1:20" x14ac:dyDescent="0.2">
      <c r="A381" s="14"/>
      <c r="B381" s="14"/>
      <c r="C381" s="67"/>
      <c r="D381" s="14"/>
      <c r="E381" s="14"/>
      <c r="F381" s="14"/>
      <c r="G381" s="14"/>
      <c r="H381" s="14"/>
      <c r="I381" s="14"/>
      <c r="J381" s="87"/>
      <c r="K381" s="14"/>
      <c r="L381" s="14"/>
      <c r="M381" s="14"/>
      <c r="N381" s="14"/>
      <c r="O381" s="14"/>
      <c r="P381" s="14"/>
      <c r="Q381" s="14"/>
      <c r="R381" s="14"/>
      <c r="S381" s="14"/>
      <c r="T381" s="14"/>
    </row>
    <row r="382" spans="1:20" x14ac:dyDescent="0.2">
      <c r="A382" s="14"/>
      <c r="B382" s="14"/>
      <c r="C382" s="67"/>
      <c r="D382" s="14"/>
      <c r="E382" s="14"/>
      <c r="F382" s="14"/>
      <c r="G382" s="14"/>
      <c r="H382" s="14"/>
      <c r="I382" s="14"/>
      <c r="J382" s="87"/>
      <c r="K382" s="14"/>
      <c r="L382" s="14"/>
      <c r="M382" s="14"/>
      <c r="N382" s="14"/>
      <c r="O382" s="14"/>
      <c r="P382" s="14"/>
      <c r="Q382" s="14"/>
      <c r="R382" s="14"/>
      <c r="S382" s="14"/>
      <c r="T382" s="14"/>
    </row>
    <row r="383" spans="1:20" x14ac:dyDescent="0.2">
      <c r="A383" s="14"/>
      <c r="B383" s="14"/>
      <c r="C383" s="67"/>
      <c r="D383" s="14"/>
      <c r="E383" s="14"/>
      <c r="F383" s="14"/>
      <c r="G383" s="14"/>
      <c r="H383" s="14"/>
      <c r="I383" s="14"/>
      <c r="J383" s="87"/>
      <c r="K383" s="14"/>
      <c r="L383" s="14"/>
      <c r="M383" s="14"/>
      <c r="N383" s="14"/>
      <c r="O383" s="14"/>
      <c r="P383" s="14"/>
      <c r="Q383" s="14"/>
      <c r="R383" s="14"/>
      <c r="S383" s="14"/>
      <c r="T383" s="14"/>
    </row>
    <row r="384" spans="1:20" x14ac:dyDescent="0.2">
      <c r="A384" s="14"/>
      <c r="B384" s="14"/>
      <c r="C384" s="67"/>
      <c r="D384" s="14"/>
      <c r="E384" s="14"/>
      <c r="F384" s="14"/>
      <c r="G384" s="14"/>
      <c r="H384" s="14"/>
      <c r="I384" s="14"/>
      <c r="J384" s="87"/>
      <c r="K384" s="14"/>
      <c r="L384" s="14"/>
      <c r="M384" s="14"/>
      <c r="N384" s="14"/>
      <c r="O384" s="14"/>
      <c r="P384" s="14"/>
      <c r="Q384" s="14"/>
      <c r="R384" s="14"/>
      <c r="S384" s="14"/>
      <c r="T384" s="14"/>
    </row>
    <row r="385" spans="1:20" x14ac:dyDescent="0.2">
      <c r="A385" s="14"/>
      <c r="B385" s="14"/>
      <c r="C385" s="67"/>
      <c r="D385" s="14"/>
      <c r="E385" s="14"/>
      <c r="F385" s="14"/>
      <c r="G385" s="14"/>
      <c r="H385" s="14"/>
      <c r="I385" s="14"/>
      <c r="J385" s="87"/>
      <c r="K385" s="14"/>
      <c r="L385" s="14"/>
      <c r="M385" s="14"/>
      <c r="N385" s="14"/>
      <c r="O385" s="14"/>
      <c r="P385" s="14"/>
      <c r="Q385" s="14"/>
      <c r="R385" s="14"/>
      <c r="S385" s="14"/>
      <c r="T385" s="14"/>
    </row>
    <row r="386" spans="1:20" x14ac:dyDescent="0.2">
      <c r="A386" s="14"/>
      <c r="B386" s="14"/>
      <c r="C386" s="67"/>
      <c r="D386" s="14"/>
      <c r="E386" s="14"/>
      <c r="F386" s="14"/>
      <c r="G386" s="14"/>
      <c r="H386" s="14"/>
      <c r="I386" s="14"/>
      <c r="J386" s="87"/>
      <c r="K386" s="14"/>
      <c r="L386" s="14"/>
      <c r="M386" s="14"/>
      <c r="N386" s="14"/>
      <c r="O386" s="14"/>
      <c r="P386" s="14"/>
      <c r="Q386" s="14"/>
      <c r="R386" s="14"/>
      <c r="S386" s="14"/>
      <c r="T386" s="14"/>
    </row>
    <row r="387" spans="1:20" x14ac:dyDescent="0.2">
      <c r="A387" s="14"/>
      <c r="B387" s="14"/>
      <c r="C387" s="67"/>
      <c r="D387" s="14"/>
      <c r="E387" s="14"/>
      <c r="F387" s="14"/>
      <c r="G387" s="14"/>
      <c r="H387" s="14"/>
      <c r="I387" s="14"/>
      <c r="J387" s="87"/>
      <c r="K387" s="14"/>
      <c r="L387" s="14"/>
      <c r="M387" s="14"/>
      <c r="N387" s="14"/>
      <c r="O387" s="14"/>
      <c r="P387" s="14"/>
      <c r="Q387" s="14"/>
      <c r="R387" s="14"/>
      <c r="S387" s="14"/>
      <c r="T387" s="14"/>
    </row>
    <row r="388" spans="1:20" x14ac:dyDescent="0.2">
      <c r="A388" s="14"/>
      <c r="B388" s="14"/>
      <c r="C388" s="67"/>
      <c r="D388" s="14"/>
      <c r="E388" s="14"/>
      <c r="F388" s="14"/>
      <c r="G388" s="14"/>
      <c r="H388" s="14"/>
      <c r="I388" s="14"/>
      <c r="J388" s="87"/>
      <c r="K388" s="14"/>
      <c r="L388" s="14"/>
      <c r="M388" s="14"/>
      <c r="N388" s="14"/>
      <c r="O388" s="14"/>
      <c r="P388" s="14"/>
      <c r="Q388" s="14"/>
      <c r="R388" s="14"/>
      <c r="S388" s="14"/>
      <c r="T388" s="14"/>
    </row>
    <row r="389" spans="1:20" x14ac:dyDescent="0.2">
      <c r="A389" s="14"/>
      <c r="B389" s="14"/>
      <c r="C389" s="67"/>
      <c r="D389" s="14"/>
      <c r="E389" s="14"/>
      <c r="F389" s="14"/>
      <c r="G389" s="14"/>
      <c r="H389" s="14"/>
      <c r="I389" s="14"/>
      <c r="J389" s="87"/>
      <c r="K389" s="14"/>
      <c r="L389" s="14"/>
      <c r="M389" s="14"/>
      <c r="N389" s="14"/>
      <c r="O389" s="14"/>
      <c r="P389" s="14"/>
      <c r="Q389" s="14"/>
      <c r="R389" s="14"/>
      <c r="S389" s="14"/>
      <c r="T389" s="14"/>
    </row>
    <row r="390" spans="1:20" x14ac:dyDescent="0.2">
      <c r="A390" s="14"/>
      <c r="B390" s="14"/>
      <c r="C390" s="67"/>
      <c r="D390" s="14"/>
      <c r="E390" s="14"/>
      <c r="F390" s="14"/>
      <c r="G390" s="14"/>
      <c r="H390" s="14"/>
      <c r="I390" s="14"/>
      <c r="J390" s="87"/>
      <c r="K390" s="14"/>
      <c r="L390" s="14"/>
      <c r="M390" s="14"/>
      <c r="N390" s="14"/>
      <c r="O390" s="14"/>
      <c r="P390" s="14"/>
      <c r="Q390" s="14"/>
      <c r="R390" s="14"/>
      <c r="S390" s="14"/>
      <c r="T390" s="14"/>
    </row>
    <row r="391" spans="1:20" x14ac:dyDescent="0.2">
      <c r="A391" s="14"/>
      <c r="B391" s="14"/>
      <c r="C391" s="67"/>
      <c r="D391" s="14"/>
      <c r="E391" s="14"/>
      <c r="F391" s="14"/>
      <c r="G391" s="14"/>
      <c r="H391" s="14"/>
      <c r="I391" s="14"/>
      <c r="J391" s="87"/>
      <c r="K391" s="14"/>
      <c r="L391" s="14"/>
      <c r="M391" s="14"/>
      <c r="N391" s="14"/>
      <c r="O391" s="14"/>
      <c r="P391" s="14"/>
      <c r="Q391" s="14"/>
      <c r="R391" s="14"/>
      <c r="S391" s="14"/>
      <c r="T391" s="14"/>
    </row>
    <row r="392" spans="1:20" x14ac:dyDescent="0.2">
      <c r="A392" s="14"/>
      <c r="B392" s="14"/>
      <c r="C392" s="67"/>
      <c r="D392" s="14"/>
      <c r="E392" s="14"/>
      <c r="F392" s="14"/>
      <c r="G392" s="14"/>
      <c r="H392" s="14"/>
      <c r="I392" s="14"/>
      <c r="J392" s="87"/>
      <c r="K392" s="14"/>
      <c r="L392" s="14"/>
      <c r="M392" s="14"/>
      <c r="N392" s="14"/>
      <c r="O392" s="14"/>
      <c r="P392" s="14"/>
      <c r="Q392" s="14"/>
      <c r="R392" s="14"/>
      <c r="S392" s="14"/>
      <c r="T392" s="14"/>
    </row>
    <row r="393" spans="1:20" x14ac:dyDescent="0.2">
      <c r="A393" s="14"/>
      <c r="B393" s="14"/>
      <c r="C393" s="67"/>
      <c r="D393" s="14"/>
      <c r="E393" s="14"/>
      <c r="F393" s="14"/>
      <c r="G393" s="14"/>
      <c r="H393" s="14"/>
      <c r="I393" s="14"/>
      <c r="J393" s="87"/>
      <c r="K393" s="14"/>
      <c r="L393" s="14"/>
      <c r="M393" s="14"/>
      <c r="N393" s="14"/>
      <c r="O393" s="14"/>
      <c r="P393" s="14"/>
      <c r="Q393" s="14"/>
      <c r="R393" s="14"/>
      <c r="S393" s="14"/>
      <c r="T393" s="14"/>
    </row>
    <row r="394" spans="1:20" x14ac:dyDescent="0.2">
      <c r="A394" s="14"/>
      <c r="B394" s="14"/>
      <c r="C394" s="67"/>
      <c r="D394" s="14"/>
      <c r="E394" s="14"/>
      <c r="F394" s="14"/>
      <c r="G394" s="14"/>
      <c r="H394" s="14"/>
      <c r="I394" s="14"/>
      <c r="J394" s="87"/>
      <c r="K394" s="14"/>
      <c r="L394" s="14"/>
      <c r="M394" s="14"/>
      <c r="N394" s="14"/>
      <c r="O394" s="14"/>
      <c r="P394" s="14"/>
      <c r="Q394" s="14"/>
      <c r="R394" s="14"/>
      <c r="S394" s="14"/>
      <c r="T394" s="14"/>
    </row>
    <row r="395" spans="1:20" x14ac:dyDescent="0.2">
      <c r="A395" s="14"/>
      <c r="B395" s="14"/>
      <c r="C395" s="67"/>
      <c r="D395" s="14"/>
      <c r="E395" s="14"/>
      <c r="F395" s="14"/>
      <c r="G395" s="14"/>
      <c r="H395" s="14"/>
      <c r="I395" s="14"/>
      <c r="J395" s="87"/>
      <c r="K395" s="14"/>
      <c r="L395" s="14"/>
      <c r="M395" s="14"/>
      <c r="N395" s="14"/>
      <c r="O395" s="14"/>
      <c r="P395" s="14"/>
      <c r="Q395" s="14"/>
      <c r="R395" s="14"/>
      <c r="S395" s="14"/>
      <c r="T395" s="14"/>
    </row>
    <row r="396" spans="1:20" x14ac:dyDescent="0.2">
      <c r="A396" s="14"/>
      <c r="B396" s="14"/>
      <c r="C396" s="67"/>
      <c r="D396" s="14"/>
      <c r="E396" s="14"/>
      <c r="F396" s="14"/>
      <c r="G396" s="14"/>
      <c r="H396" s="14"/>
      <c r="I396" s="14"/>
      <c r="J396" s="87"/>
      <c r="K396" s="14"/>
      <c r="L396" s="14"/>
      <c r="M396" s="14"/>
      <c r="N396" s="14"/>
      <c r="O396" s="14"/>
      <c r="P396" s="14"/>
      <c r="Q396" s="14"/>
      <c r="R396" s="14"/>
      <c r="S396" s="14"/>
      <c r="T396" s="14"/>
    </row>
    <row r="397" spans="1:20" x14ac:dyDescent="0.2">
      <c r="A397" s="14"/>
      <c r="B397" s="14"/>
      <c r="C397" s="67"/>
      <c r="D397" s="14"/>
      <c r="E397" s="14"/>
      <c r="F397" s="14"/>
      <c r="G397" s="14"/>
      <c r="H397" s="14"/>
      <c r="I397" s="14"/>
      <c r="J397" s="87"/>
      <c r="K397" s="14"/>
      <c r="L397" s="14"/>
      <c r="M397" s="14"/>
      <c r="N397" s="14"/>
      <c r="O397" s="14"/>
      <c r="P397" s="14"/>
      <c r="Q397" s="14"/>
      <c r="R397" s="14"/>
      <c r="S397" s="14"/>
      <c r="T397" s="14"/>
    </row>
    <row r="398" spans="1:20" x14ac:dyDescent="0.2">
      <c r="A398" s="14"/>
      <c r="B398" s="14"/>
      <c r="C398" s="67"/>
      <c r="D398" s="14"/>
      <c r="E398" s="14"/>
      <c r="F398" s="14"/>
      <c r="G398" s="14"/>
      <c r="H398" s="14"/>
      <c r="I398" s="14"/>
      <c r="J398" s="87"/>
      <c r="K398" s="14"/>
      <c r="L398" s="14"/>
      <c r="M398" s="14"/>
      <c r="N398" s="14"/>
      <c r="O398" s="14"/>
      <c r="P398" s="14"/>
      <c r="Q398" s="14"/>
      <c r="R398" s="14"/>
      <c r="S398" s="14"/>
      <c r="T398" s="14"/>
    </row>
    <row r="399" spans="1:20" x14ac:dyDescent="0.2">
      <c r="A399" s="14"/>
      <c r="B399" s="14"/>
      <c r="C399" s="67"/>
      <c r="D399" s="14"/>
      <c r="E399" s="14"/>
      <c r="F399" s="14"/>
      <c r="G399" s="14"/>
      <c r="H399" s="14"/>
      <c r="I399" s="14"/>
      <c r="J399" s="87"/>
      <c r="K399" s="14"/>
      <c r="L399" s="14"/>
      <c r="M399" s="14"/>
      <c r="N399" s="14"/>
      <c r="O399" s="14"/>
      <c r="P399" s="14"/>
      <c r="Q399" s="14"/>
      <c r="R399" s="14"/>
      <c r="S399" s="14"/>
      <c r="T399" s="14"/>
    </row>
    <row r="400" spans="1:20" x14ac:dyDescent="0.2">
      <c r="A400" s="14"/>
      <c r="B400" s="14"/>
      <c r="C400" s="67"/>
      <c r="D400" s="14"/>
      <c r="E400" s="14"/>
      <c r="F400" s="14"/>
      <c r="G400" s="14"/>
      <c r="H400" s="14"/>
      <c r="I400" s="14"/>
      <c r="J400" s="87"/>
      <c r="K400" s="14"/>
      <c r="L400" s="14"/>
      <c r="M400" s="14"/>
      <c r="N400" s="14"/>
      <c r="O400" s="14"/>
      <c r="P400" s="14"/>
      <c r="Q400" s="14"/>
      <c r="R400" s="14"/>
      <c r="S400" s="14"/>
      <c r="T400" s="14"/>
    </row>
    <row r="401" spans="1:20" x14ac:dyDescent="0.2">
      <c r="A401" s="14"/>
      <c r="B401" s="14"/>
      <c r="C401" s="67"/>
      <c r="D401" s="14"/>
      <c r="E401" s="14"/>
      <c r="F401" s="14"/>
      <c r="G401" s="14"/>
      <c r="H401" s="14"/>
      <c r="I401" s="14"/>
      <c r="J401" s="87"/>
      <c r="K401" s="14"/>
      <c r="L401" s="14"/>
      <c r="M401" s="14"/>
      <c r="N401" s="14"/>
      <c r="O401" s="14"/>
      <c r="P401" s="14"/>
      <c r="Q401" s="14"/>
      <c r="R401" s="14"/>
      <c r="S401" s="14"/>
      <c r="T401" s="14"/>
    </row>
    <row r="402" spans="1:20" x14ac:dyDescent="0.2">
      <c r="A402" s="14"/>
      <c r="B402" s="14"/>
      <c r="C402" s="67"/>
      <c r="D402" s="14"/>
      <c r="E402" s="14"/>
      <c r="F402" s="14"/>
      <c r="G402" s="14"/>
      <c r="H402" s="14"/>
      <c r="I402" s="14"/>
      <c r="J402" s="87"/>
      <c r="K402" s="14"/>
      <c r="L402" s="14"/>
      <c r="M402" s="14"/>
      <c r="N402" s="14"/>
      <c r="O402" s="14"/>
      <c r="P402" s="14"/>
      <c r="Q402" s="14"/>
      <c r="R402" s="14"/>
      <c r="S402" s="14"/>
      <c r="T402" s="14"/>
    </row>
    <row r="403" spans="1:20" x14ac:dyDescent="0.2">
      <c r="A403" s="14"/>
      <c r="B403" s="14"/>
      <c r="C403" s="67"/>
      <c r="D403" s="14"/>
      <c r="E403" s="14"/>
      <c r="F403" s="14"/>
      <c r="G403" s="14"/>
      <c r="H403" s="14"/>
      <c r="I403" s="14"/>
      <c r="J403" s="87"/>
      <c r="K403" s="14"/>
      <c r="L403" s="14"/>
      <c r="M403" s="14"/>
      <c r="N403" s="14"/>
      <c r="O403" s="14"/>
      <c r="P403" s="14"/>
      <c r="Q403" s="14"/>
      <c r="R403" s="14"/>
      <c r="S403" s="14"/>
      <c r="T403" s="14"/>
    </row>
    <row r="404" spans="1:20" x14ac:dyDescent="0.2">
      <c r="A404" s="14"/>
      <c r="B404" s="14"/>
      <c r="C404" s="67"/>
      <c r="D404" s="14"/>
      <c r="E404" s="14"/>
      <c r="F404" s="14"/>
      <c r="G404" s="14"/>
      <c r="H404" s="14"/>
      <c r="I404" s="14"/>
      <c r="J404" s="87"/>
      <c r="K404" s="14"/>
      <c r="L404" s="14"/>
      <c r="M404" s="14"/>
      <c r="N404" s="14"/>
      <c r="O404" s="14"/>
      <c r="P404" s="14"/>
      <c r="Q404" s="14"/>
      <c r="R404" s="14"/>
      <c r="S404" s="14"/>
      <c r="T404" s="14"/>
    </row>
    <row r="405" spans="1:20" x14ac:dyDescent="0.2">
      <c r="A405" s="14"/>
      <c r="B405" s="14"/>
      <c r="C405" s="67"/>
      <c r="D405" s="14"/>
      <c r="E405" s="14"/>
      <c r="F405" s="14"/>
      <c r="G405" s="14"/>
      <c r="H405" s="14"/>
      <c r="I405" s="14"/>
      <c r="J405" s="87"/>
      <c r="K405" s="14"/>
      <c r="L405" s="14"/>
      <c r="M405" s="14"/>
      <c r="N405" s="14"/>
      <c r="O405" s="14"/>
      <c r="P405" s="14"/>
      <c r="Q405" s="14"/>
      <c r="R405" s="14"/>
      <c r="S405" s="14"/>
      <c r="T405" s="14"/>
    </row>
    <row r="406" spans="1:20" x14ac:dyDescent="0.2">
      <c r="A406" s="14"/>
      <c r="B406" s="14"/>
      <c r="C406" s="67"/>
      <c r="D406" s="14"/>
      <c r="E406" s="14"/>
      <c r="F406" s="14"/>
      <c r="G406" s="14"/>
      <c r="H406" s="14"/>
      <c r="I406" s="14"/>
      <c r="J406" s="87"/>
      <c r="K406" s="14"/>
      <c r="L406" s="14"/>
      <c r="M406" s="14"/>
      <c r="N406" s="14"/>
      <c r="O406" s="14"/>
      <c r="P406" s="14"/>
      <c r="Q406" s="14"/>
      <c r="R406" s="14"/>
      <c r="S406" s="14"/>
      <c r="T406" s="14"/>
    </row>
    <row r="407" spans="1:20" x14ac:dyDescent="0.2">
      <c r="A407" s="14"/>
      <c r="B407" s="14"/>
      <c r="C407" s="67"/>
      <c r="D407" s="14"/>
      <c r="E407" s="14"/>
      <c r="F407" s="14"/>
      <c r="G407" s="14"/>
      <c r="H407" s="14"/>
      <c r="I407" s="14"/>
      <c r="J407" s="87"/>
      <c r="K407" s="14"/>
      <c r="L407" s="14"/>
      <c r="M407" s="14"/>
      <c r="N407" s="14"/>
      <c r="O407" s="14"/>
      <c r="P407" s="14"/>
      <c r="Q407" s="14"/>
      <c r="R407" s="14"/>
      <c r="S407" s="14"/>
      <c r="T407" s="14"/>
    </row>
    <row r="408" spans="1:20" x14ac:dyDescent="0.2">
      <c r="A408" s="14"/>
      <c r="B408" s="14"/>
      <c r="C408" s="67"/>
      <c r="D408" s="14"/>
      <c r="E408" s="14"/>
      <c r="F408" s="14"/>
      <c r="G408" s="14"/>
      <c r="H408" s="14"/>
      <c r="I408" s="14"/>
      <c r="J408" s="87"/>
      <c r="K408" s="14"/>
      <c r="L408" s="14"/>
      <c r="M408" s="14"/>
      <c r="N408" s="14"/>
      <c r="O408" s="14"/>
      <c r="P408" s="14"/>
      <c r="Q408" s="14"/>
      <c r="R408" s="14"/>
      <c r="S408" s="14"/>
      <c r="T408" s="14"/>
    </row>
    <row r="409" spans="1:20" x14ac:dyDescent="0.2">
      <c r="A409" s="14"/>
      <c r="B409" s="14"/>
      <c r="C409" s="67"/>
      <c r="D409" s="14"/>
      <c r="E409" s="14"/>
      <c r="F409" s="14"/>
      <c r="G409" s="14"/>
      <c r="H409" s="14"/>
      <c r="I409" s="14"/>
      <c r="J409" s="87"/>
      <c r="K409" s="14"/>
      <c r="L409" s="14"/>
      <c r="M409" s="14"/>
      <c r="N409" s="14"/>
      <c r="O409" s="14"/>
      <c r="P409" s="14"/>
      <c r="Q409" s="14"/>
      <c r="R409" s="14"/>
      <c r="S409" s="14"/>
      <c r="T409" s="14"/>
    </row>
    <row r="410" spans="1:20" x14ac:dyDescent="0.2">
      <c r="A410" s="14"/>
      <c r="B410" s="14"/>
      <c r="C410" s="67"/>
      <c r="D410" s="14"/>
      <c r="E410" s="14"/>
      <c r="F410" s="14"/>
      <c r="G410" s="14"/>
      <c r="H410" s="14"/>
      <c r="I410" s="14"/>
      <c r="J410" s="87"/>
      <c r="K410" s="14"/>
      <c r="L410" s="14"/>
      <c r="M410" s="14"/>
      <c r="N410" s="14"/>
      <c r="O410" s="14"/>
      <c r="P410" s="14"/>
      <c r="Q410" s="14"/>
      <c r="R410" s="14"/>
      <c r="S410" s="14"/>
      <c r="T410" s="14"/>
    </row>
    <row r="411" spans="1:20" x14ac:dyDescent="0.2">
      <c r="A411" s="14"/>
      <c r="B411" s="14"/>
      <c r="C411" s="67"/>
      <c r="D411" s="14"/>
      <c r="E411" s="14"/>
      <c r="F411" s="14"/>
      <c r="G411" s="14"/>
      <c r="H411" s="14"/>
      <c r="I411" s="14"/>
      <c r="J411" s="87"/>
      <c r="K411" s="14"/>
      <c r="L411" s="14"/>
      <c r="M411" s="14"/>
      <c r="N411" s="14"/>
      <c r="O411" s="14"/>
      <c r="P411" s="14"/>
      <c r="Q411" s="14"/>
      <c r="R411" s="14"/>
      <c r="S411" s="14"/>
      <c r="T411" s="14"/>
    </row>
    <row r="412" spans="1:20" x14ac:dyDescent="0.2">
      <c r="A412" s="14"/>
      <c r="B412" s="14"/>
      <c r="C412" s="67"/>
      <c r="D412" s="14"/>
      <c r="E412" s="14"/>
      <c r="F412" s="14"/>
      <c r="G412" s="14"/>
      <c r="H412" s="14"/>
      <c r="I412" s="14"/>
      <c r="J412" s="87"/>
      <c r="K412" s="14"/>
      <c r="L412" s="14"/>
      <c r="M412" s="14"/>
      <c r="N412" s="14"/>
      <c r="O412" s="14"/>
      <c r="P412" s="14"/>
      <c r="Q412" s="14"/>
      <c r="R412" s="14"/>
      <c r="S412" s="14"/>
      <c r="T412" s="14"/>
    </row>
    <row r="413" spans="1:20" x14ac:dyDescent="0.2">
      <c r="A413" s="14"/>
      <c r="B413" s="14"/>
      <c r="C413" s="67"/>
      <c r="D413" s="14"/>
      <c r="E413" s="14"/>
      <c r="F413" s="14"/>
      <c r="G413" s="14"/>
      <c r="H413" s="14"/>
      <c r="I413" s="14"/>
      <c r="J413" s="87"/>
      <c r="K413" s="14"/>
      <c r="L413" s="14"/>
      <c r="M413" s="14"/>
      <c r="N413" s="14"/>
      <c r="O413" s="14"/>
      <c r="P413" s="14"/>
      <c r="Q413" s="14"/>
      <c r="R413" s="14"/>
      <c r="S413" s="14"/>
      <c r="T413" s="14"/>
    </row>
    <row r="414" spans="1:20" x14ac:dyDescent="0.2">
      <c r="A414" s="14"/>
      <c r="B414" s="14"/>
      <c r="C414" s="67"/>
      <c r="D414" s="14"/>
      <c r="E414" s="14"/>
      <c r="F414" s="14"/>
      <c r="G414" s="14"/>
      <c r="H414" s="14"/>
      <c r="I414" s="14"/>
      <c r="J414" s="87"/>
      <c r="K414" s="14"/>
      <c r="L414" s="14"/>
      <c r="M414" s="14"/>
      <c r="N414" s="14"/>
      <c r="O414" s="14"/>
      <c r="P414" s="14"/>
      <c r="Q414" s="14"/>
      <c r="R414" s="14"/>
      <c r="S414" s="14"/>
      <c r="T414" s="14"/>
    </row>
    <row r="415" spans="1:20" x14ac:dyDescent="0.2">
      <c r="A415" s="14"/>
      <c r="B415" s="14"/>
      <c r="C415" s="67"/>
      <c r="D415" s="14"/>
      <c r="E415" s="14"/>
      <c r="F415" s="14"/>
      <c r="G415" s="14"/>
      <c r="H415" s="14"/>
      <c r="I415" s="14"/>
      <c r="J415" s="87"/>
      <c r="K415" s="14"/>
      <c r="L415" s="14"/>
      <c r="M415" s="14"/>
      <c r="N415" s="14"/>
      <c r="O415" s="14"/>
      <c r="P415" s="14"/>
      <c r="Q415" s="14"/>
      <c r="R415" s="14"/>
      <c r="S415" s="14"/>
      <c r="T415" s="14"/>
    </row>
    <row r="416" spans="1:20" x14ac:dyDescent="0.2">
      <c r="A416" s="14"/>
      <c r="B416" s="14"/>
      <c r="C416" s="67"/>
      <c r="D416" s="14"/>
      <c r="E416" s="14"/>
      <c r="F416" s="14"/>
      <c r="G416" s="14"/>
      <c r="H416" s="14"/>
      <c r="I416" s="14"/>
      <c r="J416" s="87"/>
      <c r="K416" s="14"/>
      <c r="L416" s="14"/>
      <c r="M416" s="14"/>
      <c r="N416" s="14"/>
      <c r="O416" s="14"/>
      <c r="P416" s="14"/>
      <c r="Q416" s="14"/>
      <c r="R416" s="14"/>
      <c r="S416" s="14"/>
      <c r="T416" s="14"/>
    </row>
    <row r="417" spans="1:20" x14ac:dyDescent="0.2">
      <c r="A417" s="14"/>
      <c r="B417" s="14"/>
      <c r="C417" s="67"/>
      <c r="D417" s="14"/>
      <c r="E417" s="14"/>
      <c r="F417" s="14"/>
      <c r="G417" s="14"/>
      <c r="H417" s="14"/>
      <c r="I417" s="14"/>
      <c r="J417" s="87"/>
      <c r="K417" s="14"/>
      <c r="L417" s="14"/>
      <c r="M417" s="14"/>
      <c r="N417" s="14"/>
      <c r="O417" s="14"/>
      <c r="P417" s="14"/>
      <c r="Q417" s="14"/>
      <c r="R417" s="14"/>
      <c r="S417" s="14"/>
      <c r="T417" s="14"/>
    </row>
    <row r="418" spans="1:20" x14ac:dyDescent="0.2">
      <c r="A418" s="14"/>
      <c r="B418" s="14"/>
      <c r="C418" s="67"/>
      <c r="D418" s="14"/>
      <c r="E418" s="14"/>
      <c r="F418" s="14"/>
      <c r="G418" s="14"/>
      <c r="H418" s="14"/>
      <c r="I418" s="14"/>
      <c r="J418" s="87"/>
      <c r="K418" s="14"/>
      <c r="L418" s="14"/>
      <c r="M418" s="14"/>
      <c r="N418" s="14"/>
      <c r="O418" s="14"/>
      <c r="P418" s="14"/>
      <c r="Q418" s="14"/>
      <c r="R418" s="14"/>
      <c r="S418" s="14"/>
      <c r="T418" s="14"/>
    </row>
    <row r="419" spans="1:20" x14ac:dyDescent="0.2">
      <c r="A419" s="14"/>
      <c r="B419" s="14"/>
      <c r="C419" s="67"/>
      <c r="D419" s="14"/>
      <c r="E419" s="14"/>
      <c r="F419" s="14"/>
      <c r="G419" s="14"/>
      <c r="H419" s="14"/>
      <c r="I419" s="14"/>
      <c r="J419" s="87"/>
      <c r="K419" s="14"/>
      <c r="L419" s="14"/>
      <c r="M419" s="14"/>
      <c r="N419" s="14"/>
      <c r="O419" s="14"/>
      <c r="P419" s="14"/>
      <c r="Q419" s="14"/>
      <c r="R419" s="14"/>
      <c r="S419" s="14"/>
      <c r="T419" s="14"/>
    </row>
    <row r="420" spans="1:20" x14ac:dyDescent="0.2">
      <c r="A420" s="14"/>
      <c r="B420" s="14"/>
      <c r="C420" s="67"/>
      <c r="D420" s="14"/>
      <c r="E420" s="14"/>
      <c r="F420" s="14"/>
      <c r="G420" s="14"/>
      <c r="H420" s="14"/>
      <c r="I420" s="14"/>
      <c r="J420" s="87"/>
      <c r="K420" s="14"/>
      <c r="L420" s="14"/>
      <c r="M420" s="14"/>
      <c r="N420" s="14"/>
      <c r="O420" s="14"/>
      <c r="P420" s="14"/>
      <c r="Q420" s="14"/>
      <c r="R420" s="14"/>
      <c r="S420" s="14"/>
      <c r="T420" s="14"/>
    </row>
    <row r="421" spans="1:20" x14ac:dyDescent="0.2">
      <c r="A421" s="14"/>
      <c r="B421" s="14"/>
      <c r="C421" s="67"/>
      <c r="D421" s="14"/>
      <c r="E421" s="14"/>
      <c r="F421" s="14"/>
      <c r="G421" s="14"/>
      <c r="H421" s="14"/>
      <c r="I421" s="14"/>
      <c r="J421" s="87"/>
      <c r="K421" s="14"/>
      <c r="L421" s="14"/>
      <c r="M421" s="14"/>
      <c r="N421" s="14"/>
      <c r="O421" s="14"/>
      <c r="P421" s="14"/>
      <c r="Q421" s="14"/>
      <c r="R421" s="14"/>
      <c r="S421" s="14"/>
      <c r="T421" s="14"/>
    </row>
    <row r="422" spans="1:20" x14ac:dyDescent="0.2">
      <c r="A422" s="14"/>
      <c r="B422" s="14"/>
      <c r="C422" s="67"/>
      <c r="D422" s="14"/>
      <c r="E422" s="14"/>
      <c r="F422" s="14"/>
      <c r="G422" s="14"/>
      <c r="H422" s="14"/>
      <c r="I422" s="14"/>
      <c r="J422" s="87"/>
      <c r="K422" s="14"/>
      <c r="L422" s="14"/>
      <c r="M422" s="14"/>
      <c r="N422" s="14"/>
      <c r="O422" s="14"/>
      <c r="P422" s="14"/>
      <c r="Q422" s="14"/>
      <c r="R422" s="14"/>
      <c r="S422" s="14"/>
      <c r="T422" s="14"/>
    </row>
    <row r="423" spans="1:20" x14ac:dyDescent="0.2">
      <c r="A423" s="14"/>
      <c r="B423" s="14"/>
      <c r="C423" s="67"/>
      <c r="D423" s="14"/>
      <c r="E423" s="14"/>
      <c r="F423" s="14"/>
      <c r="G423" s="14"/>
      <c r="H423" s="14"/>
      <c r="I423" s="14"/>
      <c r="J423" s="87"/>
      <c r="K423" s="14"/>
      <c r="L423" s="14"/>
      <c r="M423" s="14"/>
      <c r="N423" s="14"/>
      <c r="O423" s="14"/>
      <c r="P423" s="14"/>
      <c r="Q423" s="14"/>
      <c r="R423" s="14"/>
      <c r="S423" s="14"/>
      <c r="T423" s="14"/>
    </row>
    <row r="424" spans="1:20" x14ac:dyDescent="0.2">
      <c r="A424" s="14"/>
      <c r="B424" s="14"/>
      <c r="C424" s="67"/>
      <c r="D424" s="14"/>
      <c r="E424" s="14"/>
      <c r="F424" s="14"/>
      <c r="G424" s="14"/>
      <c r="H424" s="14"/>
      <c r="I424" s="14"/>
      <c r="J424" s="87"/>
      <c r="K424" s="14"/>
      <c r="L424" s="14"/>
      <c r="M424" s="14"/>
      <c r="N424" s="14"/>
      <c r="O424" s="14"/>
      <c r="P424" s="14"/>
      <c r="Q424" s="14"/>
      <c r="R424" s="14"/>
      <c r="S424" s="14"/>
      <c r="T424" s="14"/>
    </row>
    <row r="425" spans="1:20" x14ac:dyDescent="0.2">
      <c r="A425" s="14"/>
      <c r="B425" s="14"/>
      <c r="C425" s="67"/>
      <c r="D425" s="14"/>
      <c r="E425" s="14"/>
      <c r="F425" s="14"/>
      <c r="G425" s="14"/>
      <c r="H425" s="14"/>
      <c r="I425" s="14"/>
      <c r="J425" s="87"/>
      <c r="K425" s="14"/>
      <c r="L425" s="14"/>
      <c r="M425" s="14"/>
      <c r="N425" s="14"/>
      <c r="O425" s="14"/>
      <c r="P425" s="14"/>
      <c r="Q425" s="14"/>
      <c r="R425" s="14"/>
      <c r="S425" s="14"/>
      <c r="T425" s="14"/>
    </row>
    <row r="426" spans="1:20" x14ac:dyDescent="0.2">
      <c r="A426" s="14"/>
      <c r="B426" s="14"/>
      <c r="C426" s="67"/>
      <c r="D426" s="14"/>
      <c r="E426" s="14"/>
      <c r="F426" s="14"/>
      <c r="G426" s="14"/>
      <c r="H426" s="14"/>
      <c r="I426" s="14"/>
      <c r="J426" s="87"/>
      <c r="K426" s="14"/>
      <c r="L426" s="14"/>
      <c r="M426" s="14"/>
      <c r="N426" s="14"/>
      <c r="O426" s="14"/>
      <c r="P426" s="14"/>
      <c r="Q426" s="14"/>
      <c r="R426" s="14"/>
      <c r="S426" s="14"/>
      <c r="T426" s="14"/>
    </row>
    <row r="427" spans="1:20" x14ac:dyDescent="0.2">
      <c r="A427" s="14"/>
      <c r="B427" s="14"/>
      <c r="C427" s="67"/>
      <c r="D427" s="14"/>
      <c r="E427" s="14"/>
      <c r="F427" s="14"/>
      <c r="G427" s="14"/>
      <c r="H427" s="14"/>
      <c r="I427" s="14"/>
      <c r="J427" s="87"/>
      <c r="K427" s="14"/>
      <c r="L427" s="14"/>
      <c r="M427" s="14"/>
      <c r="N427" s="14"/>
      <c r="O427" s="14"/>
      <c r="P427" s="14"/>
      <c r="Q427" s="14"/>
      <c r="R427" s="14"/>
      <c r="S427" s="14"/>
      <c r="T427" s="14"/>
    </row>
    <row r="428" spans="1:20" x14ac:dyDescent="0.2">
      <c r="A428" s="14"/>
      <c r="B428" s="14"/>
      <c r="C428" s="67"/>
      <c r="D428" s="14"/>
      <c r="E428" s="14"/>
      <c r="F428" s="14"/>
      <c r="G428" s="14"/>
      <c r="H428" s="14"/>
      <c r="I428" s="14"/>
      <c r="J428" s="87"/>
      <c r="K428" s="14"/>
      <c r="L428" s="14"/>
      <c r="M428" s="14"/>
      <c r="N428" s="14"/>
      <c r="O428" s="14"/>
      <c r="P428" s="14"/>
      <c r="Q428" s="14"/>
      <c r="R428" s="14"/>
      <c r="S428" s="14"/>
      <c r="T428" s="14"/>
    </row>
    <row r="429" spans="1:20" x14ac:dyDescent="0.2">
      <c r="A429" s="14"/>
      <c r="B429" s="14"/>
      <c r="C429" s="67"/>
      <c r="D429" s="14"/>
      <c r="E429" s="14"/>
      <c r="F429" s="14"/>
      <c r="G429" s="14"/>
      <c r="H429" s="14"/>
      <c r="I429" s="14"/>
      <c r="J429" s="87"/>
      <c r="K429" s="14"/>
      <c r="L429" s="14"/>
      <c r="M429" s="14"/>
      <c r="N429" s="14"/>
      <c r="O429" s="14"/>
      <c r="P429" s="14"/>
      <c r="Q429" s="14"/>
      <c r="R429" s="14"/>
      <c r="S429" s="14"/>
      <c r="T429" s="14"/>
    </row>
    <row r="430" spans="1:20" x14ac:dyDescent="0.2">
      <c r="A430" s="14"/>
      <c r="B430" s="14"/>
      <c r="C430" s="67"/>
      <c r="D430" s="14"/>
      <c r="E430" s="14"/>
      <c r="F430" s="14"/>
      <c r="G430" s="14"/>
      <c r="H430" s="14"/>
      <c r="I430" s="14"/>
      <c r="J430" s="87"/>
      <c r="K430" s="14"/>
      <c r="L430" s="14"/>
      <c r="M430" s="14"/>
      <c r="N430" s="14"/>
      <c r="O430" s="14"/>
      <c r="P430" s="14"/>
      <c r="Q430" s="14"/>
      <c r="R430" s="14"/>
      <c r="S430" s="14"/>
      <c r="T430" s="14"/>
    </row>
    <row r="431" spans="1:20" x14ac:dyDescent="0.2">
      <c r="A431" s="14"/>
      <c r="B431" s="14"/>
      <c r="C431" s="67"/>
      <c r="D431" s="14"/>
      <c r="E431" s="14"/>
      <c r="F431" s="14"/>
      <c r="G431" s="14"/>
      <c r="H431" s="14"/>
      <c r="I431" s="14"/>
      <c r="J431" s="87"/>
      <c r="K431" s="14"/>
      <c r="L431" s="14"/>
      <c r="M431" s="14"/>
      <c r="N431" s="14"/>
      <c r="O431" s="14"/>
      <c r="P431" s="14"/>
      <c r="Q431" s="14"/>
      <c r="R431" s="14"/>
      <c r="S431" s="14"/>
      <c r="T431" s="14"/>
    </row>
    <row r="432" spans="1:20" x14ac:dyDescent="0.2">
      <c r="A432" s="14"/>
      <c r="B432" s="14"/>
      <c r="C432" s="67"/>
      <c r="D432" s="14"/>
      <c r="E432" s="14"/>
      <c r="F432" s="14"/>
      <c r="G432" s="14"/>
      <c r="H432" s="14"/>
      <c r="I432" s="14"/>
      <c r="J432" s="87"/>
      <c r="K432" s="14"/>
      <c r="L432" s="14"/>
      <c r="M432" s="14"/>
      <c r="N432" s="14"/>
      <c r="O432" s="14"/>
      <c r="P432" s="14"/>
      <c r="Q432" s="14"/>
      <c r="R432" s="14"/>
      <c r="S432" s="14"/>
      <c r="T432" s="14"/>
    </row>
    <row r="433" spans="1:20" x14ac:dyDescent="0.2">
      <c r="A433" s="14"/>
      <c r="B433" s="14"/>
      <c r="C433" s="67"/>
      <c r="D433" s="14"/>
      <c r="E433" s="14"/>
      <c r="F433" s="14"/>
      <c r="G433" s="14"/>
      <c r="H433" s="14"/>
      <c r="I433" s="14"/>
      <c r="J433" s="87"/>
      <c r="K433" s="14"/>
      <c r="L433" s="14"/>
      <c r="M433" s="14"/>
      <c r="N433" s="14"/>
      <c r="O433" s="14"/>
      <c r="P433" s="14"/>
      <c r="Q433" s="14"/>
      <c r="R433" s="14"/>
      <c r="S433" s="14"/>
      <c r="T433" s="14"/>
    </row>
    <row r="434" spans="1:20" x14ac:dyDescent="0.2">
      <c r="A434" s="14"/>
      <c r="B434" s="14"/>
      <c r="C434" s="67"/>
      <c r="D434" s="14"/>
      <c r="E434" s="14"/>
      <c r="F434" s="14"/>
      <c r="G434" s="14"/>
      <c r="H434" s="14"/>
      <c r="I434" s="14"/>
      <c r="J434" s="87"/>
      <c r="K434" s="14"/>
      <c r="L434" s="14"/>
      <c r="M434" s="14"/>
      <c r="N434" s="14"/>
      <c r="O434" s="14"/>
      <c r="P434" s="14"/>
      <c r="Q434" s="14"/>
      <c r="R434" s="14"/>
      <c r="S434" s="14"/>
      <c r="T434" s="14"/>
    </row>
    <row r="435" spans="1:20" x14ac:dyDescent="0.2">
      <c r="A435" s="14"/>
      <c r="B435" s="14"/>
      <c r="C435" s="67"/>
      <c r="D435" s="14"/>
      <c r="E435" s="14"/>
      <c r="F435" s="14"/>
      <c r="G435" s="14"/>
      <c r="H435" s="14"/>
      <c r="I435" s="14"/>
      <c r="J435" s="87"/>
      <c r="K435" s="14"/>
      <c r="L435" s="14"/>
      <c r="M435" s="14"/>
      <c r="N435" s="14"/>
      <c r="O435" s="14"/>
      <c r="P435" s="14"/>
      <c r="Q435" s="14"/>
      <c r="R435" s="14"/>
      <c r="S435" s="14"/>
      <c r="T435" s="14"/>
    </row>
    <row r="436" spans="1:20" x14ac:dyDescent="0.2">
      <c r="A436" s="14"/>
      <c r="B436" s="14"/>
      <c r="C436" s="67"/>
      <c r="D436" s="14"/>
      <c r="E436" s="14"/>
      <c r="F436" s="14"/>
      <c r="G436" s="14"/>
      <c r="H436" s="14"/>
      <c r="I436" s="14"/>
      <c r="J436" s="87"/>
      <c r="K436" s="14"/>
      <c r="L436" s="14"/>
      <c r="M436" s="14"/>
      <c r="N436" s="14"/>
      <c r="O436" s="14"/>
      <c r="P436" s="14"/>
      <c r="Q436" s="14"/>
      <c r="R436" s="14"/>
      <c r="S436" s="14"/>
      <c r="T436" s="14"/>
    </row>
    <row r="437" spans="1:20" x14ac:dyDescent="0.2">
      <c r="A437" s="14"/>
      <c r="B437" s="14"/>
      <c r="C437" s="67"/>
      <c r="D437" s="14"/>
      <c r="E437" s="14"/>
      <c r="F437" s="14"/>
      <c r="G437" s="14"/>
      <c r="H437" s="14"/>
      <c r="I437" s="14"/>
      <c r="J437" s="87"/>
      <c r="K437" s="14"/>
      <c r="L437" s="14"/>
      <c r="M437" s="14"/>
      <c r="N437" s="14"/>
      <c r="O437" s="14"/>
      <c r="P437" s="14"/>
      <c r="Q437" s="14"/>
      <c r="R437" s="14"/>
      <c r="S437" s="14"/>
      <c r="T437" s="14"/>
    </row>
    <row r="438" spans="1:20" x14ac:dyDescent="0.2">
      <c r="A438" s="14"/>
      <c r="B438" s="14"/>
      <c r="C438" s="67"/>
      <c r="D438" s="14"/>
      <c r="E438" s="14"/>
      <c r="F438" s="14"/>
      <c r="G438" s="14"/>
      <c r="H438" s="14"/>
      <c r="I438" s="14"/>
      <c r="J438" s="87"/>
      <c r="K438" s="14"/>
      <c r="L438" s="14"/>
      <c r="M438" s="14"/>
      <c r="N438" s="14"/>
      <c r="O438" s="14"/>
      <c r="P438" s="14"/>
      <c r="Q438" s="14"/>
      <c r="R438" s="14"/>
      <c r="S438" s="14"/>
      <c r="T438" s="14"/>
    </row>
    <row r="439" spans="1:20" x14ac:dyDescent="0.2">
      <c r="A439" s="14"/>
      <c r="B439" s="14"/>
      <c r="C439" s="67"/>
      <c r="D439" s="14"/>
      <c r="E439" s="14"/>
      <c r="F439" s="14"/>
      <c r="G439" s="14"/>
      <c r="H439" s="14"/>
      <c r="I439" s="14"/>
      <c r="J439" s="87"/>
      <c r="K439" s="14"/>
      <c r="L439" s="14"/>
      <c r="M439" s="14"/>
      <c r="N439" s="14"/>
      <c r="O439" s="14"/>
      <c r="P439" s="14"/>
      <c r="Q439" s="14"/>
      <c r="R439" s="14"/>
      <c r="S439" s="14"/>
      <c r="T439" s="14"/>
    </row>
    <row r="440" spans="1:20" x14ac:dyDescent="0.2">
      <c r="A440" s="14"/>
      <c r="B440" s="14"/>
      <c r="C440" s="67"/>
      <c r="D440" s="14"/>
      <c r="E440" s="14"/>
      <c r="F440" s="14"/>
      <c r="G440" s="14"/>
      <c r="H440" s="14"/>
      <c r="I440" s="14"/>
      <c r="J440" s="87"/>
      <c r="K440" s="14"/>
      <c r="L440" s="14"/>
      <c r="M440" s="14"/>
      <c r="N440" s="14"/>
      <c r="O440" s="14"/>
      <c r="P440" s="14"/>
      <c r="Q440" s="14"/>
      <c r="R440" s="14"/>
      <c r="S440" s="14"/>
      <c r="T440" s="14"/>
    </row>
    <row r="441" spans="1:20" x14ac:dyDescent="0.2">
      <c r="A441" s="14"/>
      <c r="B441" s="14"/>
      <c r="C441" s="67"/>
      <c r="D441" s="14"/>
      <c r="E441" s="14"/>
      <c r="F441" s="14"/>
      <c r="G441" s="14"/>
      <c r="H441" s="14"/>
      <c r="I441" s="14"/>
      <c r="J441" s="87"/>
      <c r="K441" s="14"/>
      <c r="L441" s="14"/>
      <c r="M441" s="14"/>
      <c r="N441" s="14"/>
      <c r="O441" s="14"/>
      <c r="P441" s="14"/>
      <c r="Q441" s="14"/>
      <c r="R441" s="14"/>
      <c r="S441" s="14"/>
      <c r="T441" s="14"/>
    </row>
    <row r="442" spans="1:20" x14ac:dyDescent="0.2">
      <c r="A442" s="14"/>
      <c r="B442" s="14"/>
      <c r="C442" s="67"/>
      <c r="D442" s="14"/>
      <c r="E442" s="14"/>
      <c r="F442" s="14"/>
      <c r="G442" s="14"/>
      <c r="H442" s="14"/>
      <c r="I442" s="14"/>
      <c r="J442" s="87"/>
      <c r="K442" s="14"/>
      <c r="L442" s="14"/>
      <c r="M442" s="14"/>
      <c r="N442" s="14"/>
      <c r="O442" s="14"/>
      <c r="P442" s="14"/>
      <c r="Q442" s="14"/>
      <c r="R442" s="14"/>
      <c r="S442" s="14"/>
      <c r="T442" s="14"/>
    </row>
    <row r="443" spans="1:20" x14ac:dyDescent="0.2">
      <c r="A443" s="14"/>
      <c r="B443" s="14"/>
      <c r="C443" s="67"/>
      <c r="D443" s="14"/>
      <c r="E443" s="14"/>
      <c r="F443" s="14"/>
      <c r="G443" s="14"/>
      <c r="H443" s="14"/>
      <c r="I443" s="14"/>
      <c r="J443" s="87"/>
      <c r="K443" s="14"/>
      <c r="L443" s="14"/>
      <c r="M443" s="14"/>
      <c r="N443" s="14"/>
      <c r="O443" s="14"/>
      <c r="P443" s="14"/>
      <c r="Q443" s="14"/>
      <c r="R443" s="14"/>
      <c r="S443" s="14"/>
      <c r="T443" s="14"/>
    </row>
    <row r="444" spans="1:20" x14ac:dyDescent="0.2">
      <c r="A444" s="14"/>
      <c r="B444" s="14"/>
      <c r="C444" s="67"/>
      <c r="D444" s="14"/>
      <c r="E444" s="14"/>
      <c r="F444" s="14"/>
      <c r="G444" s="14"/>
      <c r="H444" s="14"/>
      <c r="I444" s="14"/>
      <c r="J444" s="87"/>
      <c r="K444" s="14"/>
      <c r="L444" s="14"/>
      <c r="M444" s="14"/>
      <c r="N444" s="14"/>
      <c r="O444" s="14"/>
      <c r="P444" s="14"/>
      <c r="Q444" s="14"/>
      <c r="R444" s="14"/>
      <c r="S444" s="14"/>
      <c r="T444" s="14"/>
    </row>
    <row r="445" spans="1:20" x14ac:dyDescent="0.2">
      <c r="A445" s="14"/>
      <c r="B445" s="14"/>
      <c r="C445" s="67"/>
      <c r="D445" s="14"/>
      <c r="E445" s="14"/>
      <c r="F445" s="14"/>
      <c r="G445" s="14"/>
      <c r="H445" s="14"/>
      <c r="I445" s="14"/>
      <c r="J445" s="87"/>
      <c r="K445" s="14"/>
      <c r="L445" s="14"/>
      <c r="M445" s="14"/>
      <c r="N445" s="14"/>
      <c r="O445" s="14"/>
      <c r="P445" s="14"/>
      <c r="Q445" s="14"/>
      <c r="R445" s="14"/>
      <c r="S445" s="14"/>
      <c r="T445" s="14"/>
    </row>
    <row r="446" spans="1:20" x14ac:dyDescent="0.2">
      <c r="A446" s="14"/>
      <c r="B446" s="14"/>
      <c r="C446" s="67"/>
      <c r="D446" s="14"/>
      <c r="E446" s="14"/>
      <c r="F446" s="14"/>
      <c r="G446" s="14"/>
      <c r="H446" s="14"/>
      <c r="I446" s="14"/>
      <c r="J446" s="87"/>
      <c r="K446" s="14"/>
      <c r="L446" s="14"/>
      <c r="M446" s="14"/>
      <c r="N446" s="14"/>
      <c r="O446" s="14"/>
      <c r="P446" s="14"/>
      <c r="Q446" s="14"/>
      <c r="R446" s="14"/>
      <c r="S446" s="14"/>
      <c r="T446" s="14"/>
    </row>
    <row r="447" spans="1:20" x14ac:dyDescent="0.2">
      <c r="A447" s="14"/>
      <c r="B447" s="14"/>
      <c r="C447" s="67"/>
      <c r="D447" s="14"/>
      <c r="E447" s="14"/>
      <c r="F447" s="14"/>
      <c r="G447" s="14"/>
      <c r="H447" s="14"/>
      <c r="I447" s="14"/>
      <c r="J447" s="87"/>
      <c r="K447" s="14"/>
      <c r="L447" s="14"/>
      <c r="M447" s="14"/>
      <c r="N447" s="14"/>
      <c r="O447" s="14"/>
      <c r="P447" s="14"/>
      <c r="Q447" s="14"/>
      <c r="R447" s="14"/>
      <c r="S447" s="14"/>
      <c r="T447" s="14"/>
    </row>
    <row r="448" spans="1:20" x14ac:dyDescent="0.2">
      <c r="A448" s="14"/>
      <c r="B448" s="14"/>
      <c r="C448" s="67"/>
      <c r="D448" s="14"/>
      <c r="E448" s="14"/>
      <c r="F448" s="14"/>
      <c r="G448" s="14"/>
      <c r="H448" s="14"/>
      <c r="I448" s="14"/>
      <c r="J448" s="87"/>
      <c r="K448" s="14"/>
      <c r="L448" s="14"/>
      <c r="M448" s="14"/>
      <c r="N448" s="14"/>
      <c r="O448" s="14"/>
      <c r="P448" s="14"/>
      <c r="Q448" s="14"/>
      <c r="R448" s="14"/>
      <c r="S448" s="14"/>
      <c r="T448" s="14"/>
    </row>
    <row r="449" spans="1:20" x14ac:dyDescent="0.2">
      <c r="A449" s="14"/>
      <c r="B449" s="14"/>
      <c r="C449" s="67"/>
      <c r="D449" s="14"/>
      <c r="E449" s="14"/>
      <c r="F449" s="14"/>
      <c r="G449" s="14"/>
      <c r="H449" s="14"/>
      <c r="I449" s="14"/>
      <c r="J449" s="87"/>
      <c r="K449" s="14"/>
      <c r="L449" s="14"/>
      <c r="M449" s="14"/>
      <c r="N449" s="14"/>
      <c r="O449" s="14"/>
      <c r="P449" s="14"/>
      <c r="Q449" s="14"/>
      <c r="R449" s="14"/>
      <c r="S449" s="14"/>
      <c r="T449" s="14"/>
    </row>
    <row r="450" spans="1:20" x14ac:dyDescent="0.2">
      <c r="A450" s="14"/>
      <c r="B450" s="14"/>
      <c r="C450" s="67"/>
      <c r="D450" s="14"/>
      <c r="E450" s="14"/>
      <c r="F450" s="14"/>
      <c r="G450" s="14"/>
      <c r="H450" s="14"/>
      <c r="I450" s="14"/>
      <c r="J450" s="87"/>
      <c r="K450" s="14"/>
      <c r="L450" s="14"/>
      <c r="M450" s="14"/>
      <c r="N450" s="14"/>
      <c r="O450" s="14"/>
      <c r="P450" s="14"/>
      <c r="Q450" s="14"/>
      <c r="R450" s="14"/>
      <c r="S450" s="14"/>
      <c r="T450" s="14"/>
    </row>
    <row r="451" spans="1:20" x14ac:dyDescent="0.2">
      <c r="A451" s="14"/>
      <c r="B451" s="14"/>
      <c r="C451" s="67"/>
      <c r="D451" s="14"/>
      <c r="E451" s="14"/>
      <c r="F451" s="14"/>
      <c r="G451" s="14"/>
      <c r="H451" s="14"/>
      <c r="I451" s="14"/>
      <c r="J451" s="87"/>
      <c r="K451" s="14"/>
      <c r="L451" s="14"/>
      <c r="M451" s="14"/>
      <c r="N451" s="14"/>
      <c r="O451" s="14"/>
      <c r="P451" s="14"/>
      <c r="Q451" s="14"/>
      <c r="R451" s="14"/>
      <c r="S451" s="14"/>
      <c r="T451" s="14"/>
    </row>
    <row r="452" spans="1:20" x14ac:dyDescent="0.2">
      <c r="A452" s="14"/>
      <c r="B452" s="14"/>
      <c r="C452" s="67"/>
      <c r="D452" s="14"/>
      <c r="E452" s="14"/>
      <c r="F452" s="14"/>
      <c r="G452" s="14"/>
      <c r="H452" s="14"/>
      <c r="I452" s="14"/>
      <c r="J452" s="87"/>
      <c r="K452" s="14"/>
      <c r="L452" s="14"/>
      <c r="M452" s="14"/>
      <c r="N452" s="14"/>
      <c r="O452" s="14"/>
      <c r="P452" s="14"/>
      <c r="Q452" s="14"/>
      <c r="R452" s="14"/>
      <c r="S452" s="14"/>
      <c r="T452" s="14"/>
    </row>
    <row r="453" spans="1:20" x14ac:dyDescent="0.2">
      <c r="A453" s="14"/>
      <c r="B453" s="14"/>
      <c r="C453" s="67"/>
      <c r="D453" s="14"/>
      <c r="E453" s="14"/>
      <c r="F453" s="14"/>
      <c r="G453" s="14"/>
      <c r="H453" s="14"/>
      <c r="I453" s="14"/>
      <c r="J453" s="87"/>
      <c r="K453" s="14"/>
      <c r="L453" s="14"/>
      <c r="M453" s="14"/>
      <c r="N453" s="14"/>
      <c r="O453" s="14"/>
      <c r="P453" s="14"/>
      <c r="Q453" s="14"/>
      <c r="R453" s="14"/>
      <c r="S453" s="14"/>
      <c r="T453" s="14"/>
    </row>
    <row r="454" spans="1:20" x14ac:dyDescent="0.2">
      <c r="A454" s="14"/>
      <c r="B454" s="14"/>
      <c r="C454" s="67"/>
      <c r="D454" s="14"/>
      <c r="E454" s="14"/>
      <c r="F454" s="14"/>
      <c r="G454" s="14"/>
      <c r="H454" s="14"/>
      <c r="I454" s="14"/>
      <c r="J454" s="87"/>
      <c r="K454" s="14"/>
      <c r="L454" s="14"/>
      <c r="M454" s="14"/>
      <c r="N454" s="14"/>
      <c r="O454" s="14"/>
      <c r="P454" s="14"/>
      <c r="Q454" s="14"/>
      <c r="R454" s="14"/>
      <c r="S454" s="14"/>
      <c r="T454" s="14"/>
    </row>
    <row r="455" spans="1:20" x14ac:dyDescent="0.2">
      <c r="A455" s="14"/>
      <c r="B455" s="14"/>
      <c r="C455" s="67"/>
      <c r="D455" s="14"/>
      <c r="E455" s="14"/>
      <c r="F455" s="14"/>
      <c r="G455" s="14"/>
      <c r="H455" s="14"/>
      <c r="I455" s="14"/>
      <c r="J455" s="87"/>
      <c r="K455" s="14"/>
      <c r="L455" s="14"/>
      <c r="M455" s="14"/>
      <c r="N455" s="14"/>
      <c r="O455" s="14"/>
      <c r="P455" s="14"/>
      <c r="Q455" s="14"/>
      <c r="R455" s="14"/>
      <c r="S455" s="14"/>
      <c r="T455" s="14"/>
    </row>
    <row r="456" spans="1:20" x14ac:dyDescent="0.2">
      <c r="A456" s="14"/>
      <c r="B456" s="14"/>
      <c r="C456" s="67"/>
      <c r="D456" s="14"/>
      <c r="E456" s="14"/>
      <c r="F456" s="14"/>
      <c r="G456" s="14"/>
      <c r="H456" s="14"/>
      <c r="I456" s="14"/>
      <c r="J456" s="87"/>
      <c r="K456" s="14"/>
      <c r="L456" s="14"/>
      <c r="M456" s="14"/>
      <c r="N456" s="14"/>
      <c r="O456" s="14"/>
      <c r="P456" s="14"/>
      <c r="Q456" s="14"/>
      <c r="R456" s="14"/>
      <c r="S456" s="14"/>
      <c r="T456" s="14"/>
    </row>
    <row r="457" spans="1:20" x14ac:dyDescent="0.2">
      <c r="A457" s="14"/>
      <c r="B457" s="14"/>
      <c r="C457" s="67"/>
      <c r="D457" s="14"/>
      <c r="E457" s="14"/>
      <c r="F457" s="14"/>
      <c r="G457" s="14"/>
      <c r="H457" s="14"/>
      <c r="I457" s="14"/>
      <c r="J457" s="87"/>
      <c r="K457" s="14"/>
      <c r="L457" s="14"/>
      <c r="M457" s="14"/>
      <c r="N457" s="14"/>
      <c r="O457" s="14"/>
      <c r="P457" s="14"/>
      <c r="Q457" s="14"/>
      <c r="R457" s="14"/>
      <c r="S457" s="14"/>
      <c r="T457" s="14"/>
    </row>
    <row r="458" spans="1:20" x14ac:dyDescent="0.2">
      <c r="A458" s="14"/>
      <c r="B458" s="14"/>
      <c r="C458" s="67"/>
      <c r="D458" s="14"/>
      <c r="E458" s="14"/>
      <c r="F458" s="14"/>
      <c r="G458" s="14"/>
      <c r="H458" s="14"/>
      <c r="I458" s="14"/>
      <c r="J458" s="87"/>
      <c r="K458" s="14"/>
      <c r="L458" s="14"/>
      <c r="M458" s="14"/>
      <c r="N458" s="14"/>
      <c r="O458" s="14"/>
      <c r="P458" s="14"/>
      <c r="Q458" s="14"/>
      <c r="R458" s="14"/>
      <c r="S458" s="14"/>
      <c r="T458" s="14"/>
    </row>
    <row r="459" spans="1:20" x14ac:dyDescent="0.2">
      <c r="A459" s="14"/>
      <c r="B459" s="14"/>
      <c r="C459" s="67"/>
      <c r="D459" s="14"/>
      <c r="E459" s="14"/>
      <c r="F459" s="14"/>
      <c r="G459" s="14"/>
      <c r="H459" s="14"/>
      <c r="I459" s="14"/>
      <c r="J459" s="87"/>
      <c r="K459" s="14"/>
      <c r="L459" s="14"/>
      <c r="M459" s="14"/>
      <c r="N459" s="14"/>
      <c r="O459" s="14"/>
      <c r="P459" s="14"/>
      <c r="Q459" s="14"/>
      <c r="R459" s="14"/>
      <c r="S459" s="14"/>
      <c r="T459" s="14"/>
    </row>
    <row r="460" spans="1:20" x14ac:dyDescent="0.2">
      <c r="A460" s="14"/>
      <c r="B460" s="14"/>
      <c r="C460" s="67"/>
      <c r="D460" s="14"/>
      <c r="E460" s="14"/>
      <c r="F460" s="14"/>
      <c r="G460" s="14"/>
      <c r="H460" s="14"/>
      <c r="I460" s="14"/>
      <c r="J460" s="87"/>
      <c r="K460" s="14"/>
      <c r="L460" s="14"/>
      <c r="M460" s="14"/>
      <c r="N460" s="14"/>
      <c r="O460" s="14"/>
      <c r="P460" s="14"/>
      <c r="Q460" s="14"/>
      <c r="R460" s="14"/>
      <c r="S460" s="14"/>
      <c r="T460" s="14"/>
    </row>
    <row r="461" spans="1:20" x14ac:dyDescent="0.2">
      <c r="A461" s="14"/>
      <c r="B461" s="14"/>
      <c r="C461" s="67"/>
      <c r="D461" s="14"/>
      <c r="E461" s="14"/>
      <c r="F461" s="14"/>
      <c r="G461" s="14"/>
      <c r="H461" s="14"/>
      <c r="I461" s="14"/>
      <c r="J461" s="87"/>
      <c r="K461" s="14"/>
      <c r="L461" s="14"/>
      <c r="M461" s="14"/>
      <c r="N461" s="14"/>
      <c r="O461" s="14"/>
      <c r="P461" s="14"/>
      <c r="Q461" s="14"/>
      <c r="R461" s="14"/>
      <c r="S461" s="14"/>
      <c r="T461" s="14"/>
    </row>
    <row r="462" spans="1:20" x14ac:dyDescent="0.2">
      <c r="A462" s="14"/>
      <c r="B462" s="14"/>
      <c r="C462" s="67"/>
      <c r="D462" s="14"/>
      <c r="E462" s="14"/>
      <c r="F462" s="14"/>
      <c r="G462" s="14"/>
      <c r="H462" s="14"/>
      <c r="I462" s="14"/>
      <c r="J462" s="87"/>
      <c r="K462" s="14"/>
      <c r="L462" s="14"/>
      <c r="M462" s="14"/>
      <c r="N462" s="14"/>
      <c r="O462" s="14"/>
      <c r="P462" s="14"/>
      <c r="Q462" s="14"/>
      <c r="R462" s="14"/>
      <c r="S462" s="14"/>
      <c r="T462" s="14"/>
    </row>
    <row r="463" spans="1:20" x14ac:dyDescent="0.2">
      <c r="A463" s="14"/>
      <c r="B463" s="14"/>
      <c r="C463" s="67"/>
      <c r="D463" s="14"/>
      <c r="E463" s="14"/>
      <c r="F463" s="14"/>
      <c r="G463" s="14"/>
      <c r="H463" s="14"/>
      <c r="I463" s="14"/>
      <c r="J463" s="87"/>
      <c r="K463" s="14"/>
      <c r="L463" s="14"/>
      <c r="M463" s="14"/>
      <c r="N463" s="14"/>
      <c r="O463" s="14"/>
      <c r="P463" s="14"/>
      <c r="Q463" s="14"/>
      <c r="R463" s="14"/>
      <c r="S463" s="14"/>
      <c r="T463" s="14"/>
    </row>
    <row r="464" spans="1:20" x14ac:dyDescent="0.2">
      <c r="A464" s="14"/>
      <c r="B464" s="14"/>
      <c r="C464" s="67"/>
      <c r="D464" s="14"/>
      <c r="E464" s="14"/>
      <c r="F464" s="14"/>
      <c r="G464" s="14"/>
      <c r="H464" s="14"/>
      <c r="I464" s="14"/>
      <c r="J464" s="87"/>
      <c r="K464" s="14"/>
      <c r="L464" s="14"/>
      <c r="M464" s="14"/>
      <c r="N464" s="14"/>
      <c r="O464" s="14"/>
      <c r="P464" s="14"/>
      <c r="Q464" s="14"/>
      <c r="R464" s="14"/>
      <c r="S464" s="14"/>
      <c r="T464" s="14"/>
    </row>
    <row r="465" spans="1:20" x14ac:dyDescent="0.2">
      <c r="A465" s="14"/>
      <c r="B465" s="14"/>
      <c r="C465" s="67"/>
      <c r="D465" s="14"/>
      <c r="E465" s="14"/>
      <c r="F465" s="14"/>
      <c r="G465" s="14"/>
      <c r="H465" s="14"/>
      <c r="I465" s="14"/>
      <c r="J465" s="87"/>
      <c r="K465" s="14"/>
      <c r="L465" s="14"/>
      <c r="M465" s="14"/>
      <c r="N465" s="14"/>
      <c r="O465" s="14"/>
      <c r="P465" s="14"/>
      <c r="Q465" s="14"/>
      <c r="R465" s="14"/>
      <c r="S465" s="14"/>
      <c r="T465" s="14"/>
    </row>
    <row r="466" spans="1:20" x14ac:dyDescent="0.2">
      <c r="A466" s="14"/>
      <c r="B466" s="14"/>
      <c r="C466" s="67"/>
      <c r="D466" s="14"/>
      <c r="E466" s="14"/>
      <c r="F466" s="14"/>
      <c r="G466" s="14"/>
      <c r="H466" s="14"/>
      <c r="I466" s="14"/>
      <c r="J466" s="87"/>
      <c r="K466" s="14"/>
      <c r="L466" s="14"/>
      <c r="M466" s="14"/>
      <c r="N466" s="14"/>
      <c r="O466" s="14"/>
      <c r="P466" s="14"/>
      <c r="Q466" s="14"/>
      <c r="R466" s="14"/>
      <c r="S466" s="14"/>
      <c r="T466" s="14"/>
    </row>
    <row r="467" spans="1:20" x14ac:dyDescent="0.2">
      <c r="A467" s="14"/>
      <c r="B467" s="14"/>
      <c r="C467" s="67"/>
      <c r="D467" s="14"/>
      <c r="E467" s="14"/>
      <c r="F467" s="14"/>
      <c r="G467" s="14"/>
      <c r="H467" s="14"/>
      <c r="I467" s="14"/>
      <c r="J467" s="87"/>
      <c r="K467" s="14"/>
      <c r="L467" s="14"/>
      <c r="M467" s="14"/>
      <c r="N467" s="14"/>
      <c r="O467" s="14"/>
      <c r="P467" s="14"/>
      <c r="Q467" s="14"/>
      <c r="R467" s="14"/>
      <c r="S467" s="14"/>
      <c r="T467" s="14"/>
    </row>
    <row r="468" spans="1:20" x14ac:dyDescent="0.2">
      <c r="A468" s="14"/>
      <c r="B468" s="14"/>
      <c r="C468" s="67"/>
      <c r="D468" s="14"/>
      <c r="E468" s="14"/>
      <c r="F468" s="14"/>
      <c r="G468" s="14"/>
      <c r="H468" s="14"/>
      <c r="I468" s="14"/>
      <c r="J468" s="87"/>
      <c r="K468" s="14"/>
      <c r="L468" s="14"/>
      <c r="M468" s="14"/>
      <c r="N468" s="14"/>
      <c r="O468" s="14"/>
      <c r="P468" s="14"/>
      <c r="Q468" s="14"/>
      <c r="R468" s="14"/>
      <c r="S468" s="14"/>
      <c r="T468" s="14"/>
    </row>
    <row r="469" spans="1:20" x14ac:dyDescent="0.2">
      <c r="A469" s="14"/>
      <c r="B469" s="14"/>
      <c r="C469" s="67"/>
      <c r="D469" s="14"/>
      <c r="E469" s="14"/>
      <c r="F469" s="14"/>
      <c r="G469" s="14"/>
      <c r="H469" s="14"/>
      <c r="I469" s="14"/>
      <c r="J469" s="87"/>
      <c r="K469" s="14"/>
      <c r="L469" s="14"/>
      <c r="M469" s="14"/>
      <c r="N469" s="14"/>
      <c r="O469" s="14"/>
      <c r="P469" s="14"/>
      <c r="Q469" s="14"/>
      <c r="R469" s="14"/>
      <c r="S469" s="14"/>
      <c r="T469" s="14"/>
    </row>
    <row r="470" spans="1:20" x14ac:dyDescent="0.2">
      <c r="A470" s="14"/>
      <c r="B470" s="14"/>
      <c r="C470" s="67"/>
      <c r="D470" s="14"/>
      <c r="E470" s="14"/>
      <c r="F470" s="14"/>
      <c r="G470" s="14"/>
      <c r="H470" s="14"/>
      <c r="I470" s="14"/>
      <c r="J470" s="87"/>
      <c r="K470" s="14"/>
      <c r="L470" s="14"/>
      <c r="M470" s="14"/>
      <c r="N470" s="14"/>
      <c r="O470" s="14"/>
      <c r="P470" s="14"/>
      <c r="Q470" s="14"/>
      <c r="R470" s="14"/>
      <c r="S470" s="14"/>
      <c r="T470" s="14"/>
    </row>
    <row r="471" spans="1:20" x14ac:dyDescent="0.2">
      <c r="A471" s="14"/>
      <c r="B471" s="14"/>
      <c r="C471" s="67"/>
      <c r="D471" s="14"/>
      <c r="E471" s="14"/>
      <c r="F471" s="14"/>
      <c r="G471" s="14"/>
      <c r="H471" s="14"/>
      <c r="I471" s="14"/>
      <c r="J471" s="87"/>
      <c r="K471" s="14"/>
      <c r="L471" s="14"/>
      <c r="M471" s="14"/>
      <c r="N471" s="14"/>
      <c r="O471" s="14"/>
      <c r="P471" s="14"/>
      <c r="Q471" s="14"/>
      <c r="R471" s="14"/>
      <c r="S471" s="14"/>
      <c r="T471" s="14"/>
    </row>
    <row r="472" spans="1:20" x14ac:dyDescent="0.2">
      <c r="A472" s="14"/>
      <c r="B472" s="14"/>
      <c r="C472" s="67"/>
      <c r="D472" s="14"/>
      <c r="E472" s="14"/>
      <c r="F472" s="14"/>
      <c r="G472" s="14"/>
      <c r="H472" s="14"/>
      <c r="I472" s="14"/>
      <c r="J472" s="87"/>
      <c r="K472" s="14"/>
      <c r="L472" s="14"/>
      <c r="M472" s="14"/>
      <c r="N472" s="14"/>
      <c r="O472" s="14"/>
      <c r="P472" s="14"/>
      <c r="Q472" s="14"/>
      <c r="R472" s="14"/>
      <c r="S472" s="14"/>
      <c r="T472" s="14"/>
    </row>
    <row r="473" spans="1:20" x14ac:dyDescent="0.2">
      <c r="A473" s="14"/>
      <c r="B473" s="14"/>
      <c r="C473" s="67"/>
      <c r="D473" s="14"/>
      <c r="E473" s="14"/>
      <c r="F473" s="14"/>
      <c r="G473" s="14"/>
      <c r="H473" s="14"/>
      <c r="I473" s="14"/>
      <c r="J473" s="87"/>
      <c r="K473" s="14"/>
      <c r="L473" s="14"/>
      <c r="M473" s="14"/>
      <c r="N473" s="14"/>
      <c r="O473" s="14"/>
      <c r="P473" s="14"/>
      <c r="Q473" s="14"/>
      <c r="R473" s="14"/>
      <c r="S473" s="14"/>
      <c r="T473" s="14"/>
    </row>
    <row r="474" spans="1:20" x14ac:dyDescent="0.2">
      <c r="A474" s="14"/>
      <c r="B474" s="14"/>
      <c r="C474" s="67"/>
      <c r="D474" s="14"/>
      <c r="E474" s="14"/>
      <c r="F474" s="14"/>
      <c r="G474" s="14"/>
      <c r="H474" s="14"/>
      <c r="I474" s="14"/>
      <c r="J474" s="87"/>
      <c r="K474" s="14"/>
      <c r="L474" s="14"/>
      <c r="M474" s="14"/>
      <c r="N474" s="14"/>
      <c r="O474" s="14"/>
      <c r="P474" s="14"/>
      <c r="Q474" s="14"/>
      <c r="R474" s="14"/>
      <c r="S474" s="14"/>
      <c r="T474" s="14"/>
    </row>
    <row r="475" spans="1:20" x14ac:dyDescent="0.2">
      <c r="A475" s="14"/>
      <c r="B475" s="14"/>
      <c r="C475" s="67"/>
      <c r="D475" s="14"/>
      <c r="E475" s="14"/>
      <c r="F475" s="14"/>
      <c r="G475" s="14"/>
      <c r="H475" s="14"/>
      <c r="I475" s="14"/>
      <c r="J475" s="87"/>
      <c r="K475" s="14"/>
      <c r="L475" s="14"/>
      <c r="M475" s="14"/>
      <c r="N475" s="14"/>
      <c r="O475" s="14"/>
      <c r="P475" s="14"/>
      <c r="Q475" s="14"/>
      <c r="R475" s="14"/>
      <c r="S475" s="14"/>
      <c r="T475" s="14"/>
    </row>
    <row r="476" spans="1:20" x14ac:dyDescent="0.2">
      <c r="A476" s="14"/>
      <c r="B476" s="14"/>
      <c r="C476" s="67"/>
      <c r="D476" s="14"/>
      <c r="E476" s="14"/>
      <c r="F476" s="14"/>
      <c r="G476" s="14"/>
      <c r="H476" s="14"/>
      <c r="I476" s="14"/>
      <c r="J476" s="87"/>
      <c r="K476" s="14"/>
      <c r="L476" s="14"/>
      <c r="M476" s="14"/>
      <c r="N476" s="14"/>
      <c r="O476" s="14"/>
      <c r="P476" s="14"/>
      <c r="Q476" s="14"/>
      <c r="R476" s="14"/>
      <c r="S476" s="14"/>
      <c r="T476" s="14"/>
    </row>
    <row r="477" spans="1:20" x14ac:dyDescent="0.2">
      <c r="A477" s="14"/>
      <c r="B477" s="14"/>
      <c r="C477" s="67"/>
      <c r="D477" s="14"/>
      <c r="E477" s="14"/>
      <c r="F477" s="14"/>
      <c r="G477" s="14"/>
      <c r="H477" s="14"/>
      <c r="I477" s="14"/>
      <c r="J477" s="87"/>
      <c r="K477" s="14"/>
      <c r="L477" s="14"/>
      <c r="M477" s="14"/>
      <c r="N477" s="14"/>
      <c r="O477" s="14"/>
      <c r="P477" s="14"/>
      <c r="Q477" s="14"/>
      <c r="R477" s="14"/>
      <c r="S477" s="14"/>
      <c r="T477" s="14"/>
    </row>
    <row r="478" spans="1:20" x14ac:dyDescent="0.2">
      <c r="A478" s="14"/>
      <c r="B478" s="14"/>
      <c r="C478" s="67"/>
      <c r="D478" s="14"/>
      <c r="E478" s="14"/>
      <c r="F478" s="14"/>
      <c r="G478" s="14"/>
      <c r="H478" s="14"/>
      <c r="I478" s="14"/>
      <c r="J478" s="87"/>
      <c r="K478" s="14"/>
      <c r="L478" s="14"/>
      <c r="M478" s="14"/>
      <c r="N478" s="14"/>
      <c r="O478" s="14"/>
      <c r="P478" s="14"/>
      <c r="Q478" s="14"/>
      <c r="R478" s="14"/>
      <c r="S478" s="14"/>
      <c r="T478" s="14"/>
    </row>
    <row r="479" spans="1:20" x14ac:dyDescent="0.2">
      <c r="A479" s="14"/>
      <c r="B479" s="14"/>
      <c r="C479" s="67"/>
      <c r="D479" s="14"/>
      <c r="E479" s="14"/>
      <c r="F479" s="14"/>
      <c r="G479" s="14"/>
      <c r="H479" s="14"/>
      <c r="I479" s="14"/>
      <c r="J479" s="87"/>
      <c r="K479" s="14"/>
      <c r="L479" s="14"/>
      <c r="M479" s="14"/>
      <c r="N479" s="14"/>
      <c r="O479" s="14"/>
      <c r="P479" s="14"/>
      <c r="Q479" s="14"/>
      <c r="R479" s="14"/>
      <c r="S479" s="14"/>
      <c r="T479" s="14"/>
    </row>
    <row r="480" spans="1:20" x14ac:dyDescent="0.2">
      <c r="A480" s="14"/>
      <c r="B480" s="14"/>
      <c r="C480" s="67"/>
      <c r="D480" s="14"/>
      <c r="E480" s="14"/>
      <c r="F480" s="14"/>
      <c r="G480" s="14"/>
      <c r="H480" s="14"/>
      <c r="I480" s="14"/>
      <c r="J480" s="87"/>
      <c r="K480" s="14"/>
      <c r="L480" s="14"/>
      <c r="M480" s="14"/>
      <c r="N480" s="14"/>
      <c r="O480" s="14"/>
      <c r="P480" s="14"/>
      <c r="Q480" s="14"/>
      <c r="R480" s="14"/>
      <c r="S480" s="14"/>
      <c r="T480" s="14"/>
    </row>
    <row r="481" spans="1:20" x14ac:dyDescent="0.2">
      <c r="A481" s="14"/>
      <c r="B481" s="14"/>
      <c r="C481" s="67"/>
      <c r="D481" s="14"/>
      <c r="E481" s="14"/>
      <c r="F481" s="14"/>
      <c r="G481" s="14"/>
      <c r="H481" s="14"/>
      <c r="I481" s="14"/>
      <c r="J481" s="87"/>
      <c r="K481" s="14"/>
      <c r="L481" s="14"/>
      <c r="M481" s="14"/>
      <c r="N481" s="14"/>
      <c r="O481" s="14"/>
      <c r="P481" s="14"/>
      <c r="Q481" s="14"/>
      <c r="R481" s="14"/>
      <c r="S481" s="14"/>
      <c r="T481" s="14"/>
    </row>
    <row r="482" spans="1:20" x14ac:dyDescent="0.2">
      <c r="A482" s="14"/>
      <c r="B482" s="14"/>
      <c r="C482" s="67"/>
      <c r="D482" s="14"/>
      <c r="E482" s="14"/>
      <c r="F482" s="14"/>
      <c r="G482" s="14"/>
      <c r="H482" s="14"/>
      <c r="I482" s="14"/>
      <c r="J482" s="87"/>
      <c r="K482" s="14"/>
      <c r="L482" s="14"/>
      <c r="M482" s="14"/>
      <c r="N482" s="14"/>
      <c r="O482" s="14"/>
      <c r="P482" s="14"/>
      <c r="Q482" s="14"/>
      <c r="R482" s="14"/>
      <c r="S482" s="14"/>
      <c r="T482" s="14"/>
    </row>
    <row r="483" spans="1:20" x14ac:dyDescent="0.2">
      <c r="A483" s="14"/>
      <c r="B483" s="14"/>
      <c r="C483" s="67"/>
      <c r="D483" s="14"/>
      <c r="E483" s="14"/>
      <c r="F483" s="14"/>
      <c r="G483" s="14"/>
      <c r="H483" s="14"/>
      <c r="I483" s="14"/>
      <c r="J483" s="87"/>
      <c r="K483" s="14"/>
      <c r="L483" s="14"/>
      <c r="M483" s="14"/>
      <c r="N483" s="14"/>
      <c r="O483" s="14"/>
      <c r="P483" s="14"/>
      <c r="Q483" s="14"/>
      <c r="R483" s="14"/>
      <c r="S483" s="14"/>
      <c r="T483" s="14"/>
    </row>
    <row r="484" spans="1:20" x14ac:dyDescent="0.2">
      <c r="A484" s="14"/>
      <c r="B484" s="14"/>
      <c r="C484" s="67"/>
      <c r="D484" s="14"/>
      <c r="E484" s="14"/>
      <c r="F484" s="14"/>
      <c r="G484" s="14"/>
      <c r="H484" s="14"/>
      <c r="I484" s="14"/>
      <c r="J484" s="87"/>
      <c r="K484" s="14"/>
      <c r="L484" s="14"/>
      <c r="M484" s="14"/>
      <c r="N484" s="14"/>
      <c r="O484" s="14"/>
      <c r="P484" s="14"/>
      <c r="Q484" s="14"/>
      <c r="R484" s="14"/>
      <c r="S484" s="14"/>
      <c r="T484" s="14"/>
    </row>
    <row r="485" spans="1:20" x14ac:dyDescent="0.2">
      <c r="A485" s="14"/>
      <c r="B485" s="14"/>
      <c r="C485" s="67"/>
      <c r="D485" s="14"/>
      <c r="E485" s="14"/>
      <c r="F485" s="14"/>
      <c r="G485" s="14"/>
      <c r="H485" s="14"/>
      <c r="I485" s="14"/>
      <c r="J485" s="87"/>
      <c r="K485" s="14"/>
      <c r="L485" s="14"/>
      <c r="M485" s="14"/>
      <c r="N485" s="14"/>
      <c r="O485" s="14"/>
      <c r="P485" s="14"/>
      <c r="Q485" s="14"/>
      <c r="R485" s="14"/>
      <c r="S485" s="14"/>
      <c r="T485" s="14"/>
    </row>
    <row r="486" spans="1:20" x14ac:dyDescent="0.2">
      <c r="A486" s="14"/>
      <c r="B486" s="14"/>
      <c r="C486" s="67"/>
      <c r="D486" s="14"/>
      <c r="E486" s="14"/>
      <c r="F486" s="14"/>
      <c r="G486" s="14"/>
      <c r="H486" s="14"/>
      <c r="I486" s="14"/>
      <c r="J486" s="87"/>
      <c r="K486" s="14"/>
      <c r="L486" s="14"/>
      <c r="M486" s="14"/>
      <c r="N486" s="14"/>
      <c r="O486" s="14"/>
      <c r="P486" s="14"/>
      <c r="Q486" s="14"/>
      <c r="R486" s="14"/>
      <c r="S486" s="14"/>
      <c r="T486" s="14"/>
    </row>
    <row r="487" spans="1:20" x14ac:dyDescent="0.2">
      <c r="A487" s="14"/>
      <c r="B487" s="14"/>
      <c r="C487" s="67"/>
      <c r="D487" s="14"/>
      <c r="E487" s="14"/>
      <c r="F487" s="14"/>
      <c r="G487" s="14"/>
      <c r="H487" s="14"/>
      <c r="I487" s="14"/>
      <c r="J487" s="87"/>
      <c r="K487" s="14"/>
      <c r="L487" s="14"/>
      <c r="M487" s="14"/>
      <c r="N487" s="14"/>
      <c r="O487" s="14"/>
      <c r="P487" s="14"/>
      <c r="Q487" s="14"/>
      <c r="R487" s="14"/>
      <c r="S487" s="14"/>
      <c r="T487" s="14"/>
    </row>
    <row r="488" spans="1:20" x14ac:dyDescent="0.2">
      <c r="A488" s="14"/>
      <c r="B488" s="14"/>
      <c r="C488" s="67"/>
      <c r="D488" s="14"/>
      <c r="E488" s="14"/>
      <c r="F488" s="14"/>
      <c r="G488" s="14"/>
      <c r="H488" s="14"/>
      <c r="I488" s="14"/>
      <c r="J488" s="87"/>
      <c r="K488" s="14"/>
      <c r="L488" s="14"/>
      <c r="M488" s="14"/>
      <c r="N488" s="14"/>
      <c r="O488" s="14"/>
      <c r="P488" s="14"/>
      <c r="Q488" s="14"/>
      <c r="R488" s="14"/>
      <c r="S488" s="14"/>
      <c r="T488" s="14"/>
    </row>
    <row r="489" spans="1:20" x14ac:dyDescent="0.2">
      <c r="A489" s="14"/>
      <c r="B489" s="14"/>
      <c r="C489" s="67"/>
      <c r="D489" s="14"/>
      <c r="E489" s="14"/>
      <c r="F489" s="14"/>
      <c r="G489" s="14"/>
      <c r="H489" s="14"/>
      <c r="I489" s="14"/>
      <c r="J489" s="87"/>
      <c r="K489" s="14"/>
      <c r="L489" s="14"/>
      <c r="M489" s="14"/>
      <c r="N489" s="14"/>
      <c r="O489" s="14"/>
      <c r="P489" s="14"/>
      <c r="Q489" s="14"/>
      <c r="R489" s="14"/>
      <c r="S489" s="14"/>
      <c r="T489" s="14"/>
    </row>
    <row r="490" spans="1:20" x14ac:dyDescent="0.2">
      <c r="A490" s="14"/>
      <c r="B490" s="14"/>
      <c r="C490" s="67"/>
      <c r="D490" s="14"/>
      <c r="E490" s="14"/>
      <c r="F490" s="14"/>
      <c r="G490" s="14"/>
      <c r="H490" s="14"/>
      <c r="I490" s="14"/>
      <c r="J490" s="87"/>
      <c r="K490" s="14"/>
      <c r="L490" s="14"/>
      <c r="M490" s="14"/>
      <c r="N490" s="14"/>
      <c r="O490" s="14"/>
      <c r="P490" s="14"/>
      <c r="Q490" s="14"/>
      <c r="R490" s="14"/>
      <c r="S490" s="14"/>
      <c r="T490" s="14"/>
    </row>
    <row r="491" spans="1:20" x14ac:dyDescent="0.2">
      <c r="A491" s="14"/>
      <c r="B491" s="14"/>
      <c r="C491" s="67"/>
      <c r="D491" s="14"/>
      <c r="E491" s="14"/>
      <c r="F491" s="14"/>
      <c r="G491" s="14"/>
      <c r="H491" s="14"/>
      <c r="I491" s="14"/>
      <c r="J491" s="87"/>
      <c r="K491" s="14"/>
      <c r="L491" s="14"/>
      <c r="M491" s="14"/>
      <c r="N491" s="14"/>
      <c r="O491" s="14"/>
      <c r="P491" s="14"/>
      <c r="Q491" s="14"/>
      <c r="R491" s="14"/>
      <c r="S491" s="14"/>
      <c r="T491" s="14"/>
    </row>
    <row r="492" spans="1:20" x14ac:dyDescent="0.2">
      <c r="A492" s="14"/>
      <c r="B492" s="14"/>
      <c r="C492" s="67"/>
      <c r="D492" s="14"/>
      <c r="E492" s="14"/>
      <c r="F492" s="14"/>
      <c r="G492" s="14"/>
      <c r="H492" s="14"/>
      <c r="I492" s="14"/>
      <c r="J492" s="87"/>
      <c r="K492" s="14"/>
      <c r="L492" s="14"/>
      <c r="M492" s="14"/>
      <c r="N492" s="14"/>
      <c r="O492" s="14"/>
      <c r="P492" s="14"/>
      <c r="Q492" s="14"/>
      <c r="R492" s="14"/>
      <c r="S492" s="14"/>
      <c r="T492" s="14"/>
    </row>
    <row r="493" spans="1:20" x14ac:dyDescent="0.2">
      <c r="A493" s="14"/>
      <c r="B493" s="14"/>
      <c r="C493" s="67"/>
      <c r="D493" s="14"/>
      <c r="E493" s="14"/>
      <c r="F493" s="14"/>
      <c r="G493" s="14"/>
      <c r="H493" s="14"/>
      <c r="I493" s="14"/>
      <c r="J493" s="87"/>
      <c r="K493" s="14"/>
      <c r="L493" s="14"/>
      <c r="M493" s="14"/>
      <c r="N493" s="14"/>
      <c r="O493" s="14"/>
      <c r="P493" s="14"/>
      <c r="Q493" s="14"/>
      <c r="R493" s="14"/>
      <c r="S493" s="14"/>
      <c r="T493" s="14"/>
    </row>
    <row r="494" spans="1:20" x14ac:dyDescent="0.2">
      <c r="A494" s="14"/>
      <c r="B494" s="14"/>
      <c r="C494" s="67"/>
      <c r="D494" s="14"/>
      <c r="E494" s="14"/>
      <c r="F494" s="14"/>
      <c r="G494" s="14"/>
      <c r="H494" s="14"/>
      <c r="I494" s="14"/>
      <c r="J494" s="87"/>
      <c r="K494" s="14"/>
      <c r="L494" s="14"/>
      <c r="M494" s="14"/>
      <c r="N494" s="14"/>
      <c r="O494" s="14"/>
      <c r="P494" s="14"/>
      <c r="Q494" s="14"/>
      <c r="R494" s="14"/>
      <c r="S494" s="14"/>
      <c r="T494" s="14"/>
    </row>
    <row r="495" spans="1:20" x14ac:dyDescent="0.2">
      <c r="A495" s="14"/>
      <c r="B495" s="14"/>
      <c r="C495" s="67"/>
      <c r="D495" s="14"/>
      <c r="E495" s="14"/>
      <c r="F495" s="14"/>
      <c r="G495" s="14"/>
      <c r="H495" s="14"/>
      <c r="I495" s="14"/>
      <c r="J495" s="87"/>
      <c r="K495" s="14"/>
      <c r="L495" s="14"/>
      <c r="M495" s="14"/>
      <c r="N495" s="14"/>
      <c r="O495" s="14"/>
      <c r="P495" s="14"/>
      <c r="Q495" s="14"/>
      <c r="R495" s="14"/>
      <c r="S495" s="14"/>
      <c r="T495" s="14"/>
    </row>
    <row r="496" spans="1:20" x14ac:dyDescent="0.2">
      <c r="A496" s="14"/>
      <c r="B496" s="14"/>
      <c r="C496" s="67"/>
      <c r="D496" s="14"/>
      <c r="E496" s="14"/>
      <c r="F496" s="14"/>
      <c r="G496" s="14"/>
      <c r="H496" s="14"/>
      <c r="I496" s="14"/>
      <c r="J496" s="87"/>
      <c r="K496" s="14"/>
      <c r="L496" s="14"/>
      <c r="M496" s="14"/>
      <c r="N496" s="14"/>
      <c r="O496" s="14"/>
      <c r="P496" s="14"/>
      <c r="Q496" s="14"/>
      <c r="R496" s="14"/>
      <c r="S496" s="14"/>
      <c r="T496" s="14"/>
    </row>
    <row r="497" spans="1:20" x14ac:dyDescent="0.2">
      <c r="A497" s="14"/>
      <c r="B497" s="14"/>
      <c r="C497" s="67"/>
      <c r="D497" s="14"/>
      <c r="E497" s="14"/>
      <c r="F497" s="14"/>
      <c r="G497" s="14"/>
      <c r="H497" s="14"/>
      <c r="I497" s="14"/>
      <c r="J497" s="87"/>
      <c r="K497" s="14"/>
      <c r="L497" s="14"/>
      <c r="M497" s="14"/>
      <c r="N497" s="14"/>
      <c r="O497" s="14"/>
      <c r="P497" s="14"/>
      <c r="Q497" s="14"/>
      <c r="R497" s="14"/>
      <c r="S497" s="14"/>
      <c r="T497" s="14"/>
    </row>
    <row r="498" spans="1:20" x14ac:dyDescent="0.2">
      <c r="A498" s="14"/>
      <c r="B498" s="14"/>
      <c r="C498" s="67"/>
      <c r="D498" s="14"/>
      <c r="E498" s="14"/>
      <c r="F498" s="14"/>
      <c r="G498" s="14"/>
      <c r="H498" s="14"/>
      <c r="I498" s="14"/>
      <c r="J498" s="87"/>
      <c r="K498" s="14"/>
      <c r="L498" s="14"/>
      <c r="M498" s="14"/>
      <c r="N498" s="14"/>
      <c r="O498" s="14"/>
      <c r="P498" s="14"/>
      <c r="Q498" s="14"/>
      <c r="R498" s="14"/>
      <c r="S498" s="14"/>
      <c r="T498" s="14"/>
    </row>
    <row r="499" spans="1:20" x14ac:dyDescent="0.2">
      <c r="A499" s="14"/>
      <c r="B499" s="14"/>
      <c r="C499" s="67"/>
      <c r="D499" s="14"/>
      <c r="E499" s="14"/>
      <c r="F499" s="14"/>
      <c r="G499" s="14"/>
      <c r="H499" s="14"/>
      <c r="I499" s="14"/>
      <c r="J499" s="87"/>
      <c r="K499" s="14"/>
      <c r="L499" s="14"/>
      <c r="M499" s="14"/>
      <c r="N499" s="14"/>
      <c r="O499" s="14"/>
      <c r="P499" s="14"/>
      <c r="Q499" s="14"/>
      <c r="R499" s="14"/>
      <c r="S499" s="14"/>
      <c r="T499" s="14"/>
    </row>
    <row r="500" spans="1:20" x14ac:dyDescent="0.2">
      <c r="A500" s="14"/>
      <c r="B500" s="14"/>
      <c r="C500" s="67"/>
      <c r="D500" s="14"/>
      <c r="E500" s="14"/>
      <c r="F500" s="14"/>
      <c r="G500" s="14"/>
      <c r="H500" s="14"/>
      <c r="I500" s="14"/>
      <c r="J500" s="87"/>
      <c r="K500" s="14"/>
      <c r="L500" s="14"/>
      <c r="M500" s="14"/>
      <c r="N500" s="14"/>
      <c r="O500" s="14"/>
      <c r="P500" s="14"/>
      <c r="Q500" s="14"/>
      <c r="R500" s="14"/>
      <c r="S500" s="14"/>
      <c r="T500" s="14"/>
    </row>
    <row r="501" spans="1:20" x14ac:dyDescent="0.2">
      <c r="A501" s="14"/>
      <c r="B501" s="14"/>
      <c r="C501" s="67"/>
      <c r="D501" s="14"/>
      <c r="E501" s="14"/>
      <c r="F501" s="14"/>
      <c r="G501" s="14"/>
      <c r="H501" s="14"/>
      <c r="I501" s="14"/>
      <c r="J501" s="87"/>
      <c r="K501" s="14"/>
      <c r="L501" s="14"/>
      <c r="M501" s="14"/>
      <c r="N501" s="14"/>
      <c r="O501" s="14"/>
      <c r="P501" s="14"/>
      <c r="Q501" s="14"/>
      <c r="R501" s="14"/>
      <c r="S501" s="14"/>
      <c r="T501" s="14"/>
    </row>
    <row r="502" spans="1:20" x14ac:dyDescent="0.2">
      <c r="A502" s="14"/>
      <c r="B502" s="14"/>
      <c r="C502" s="67"/>
      <c r="D502" s="14"/>
      <c r="E502" s="14"/>
      <c r="F502" s="14"/>
      <c r="G502" s="14"/>
      <c r="H502" s="14"/>
      <c r="I502" s="14"/>
      <c r="J502" s="87"/>
      <c r="K502" s="14"/>
      <c r="L502" s="14"/>
      <c r="M502" s="14"/>
      <c r="N502" s="14"/>
      <c r="O502" s="14"/>
      <c r="P502" s="14"/>
      <c r="Q502" s="14"/>
      <c r="R502" s="14"/>
      <c r="S502" s="14"/>
      <c r="T502" s="14"/>
    </row>
    <row r="503" spans="1:20" x14ac:dyDescent="0.2">
      <c r="A503" s="14"/>
      <c r="B503" s="14"/>
      <c r="C503" s="67"/>
      <c r="D503" s="14"/>
      <c r="E503" s="14"/>
      <c r="F503" s="14"/>
      <c r="G503" s="14"/>
      <c r="H503" s="14"/>
      <c r="I503" s="14"/>
      <c r="J503" s="87"/>
      <c r="K503" s="14"/>
      <c r="L503" s="14"/>
      <c r="M503" s="14"/>
      <c r="N503" s="14"/>
      <c r="O503" s="14"/>
      <c r="P503" s="14"/>
      <c r="Q503" s="14"/>
      <c r="R503" s="14"/>
      <c r="S503" s="14"/>
      <c r="T503" s="14"/>
    </row>
    <row r="504" spans="1:20" x14ac:dyDescent="0.2">
      <c r="A504" s="14"/>
      <c r="B504" s="14"/>
      <c r="C504" s="67"/>
      <c r="D504" s="14"/>
      <c r="E504" s="14"/>
      <c r="F504" s="14"/>
      <c r="G504" s="14"/>
      <c r="H504" s="14"/>
      <c r="I504" s="14"/>
      <c r="J504" s="87"/>
      <c r="K504" s="14"/>
      <c r="L504" s="14"/>
      <c r="M504" s="14"/>
      <c r="N504" s="14"/>
      <c r="O504" s="14"/>
      <c r="P504" s="14"/>
      <c r="Q504" s="14"/>
      <c r="R504" s="14"/>
      <c r="S504" s="14"/>
      <c r="T504" s="14"/>
    </row>
    <row r="505" spans="1:20" x14ac:dyDescent="0.2">
      <c r="A505" s="14"/>
      <c r="B505" s="14"/>
      <c r="C505" s="67"/>
      <c r="D505" s="14"/>
      <c r="E505" s="14"/>
      <c r="F505" s="14"/>
      <c r="G505" s="14"/>
      <c r="H505" s="14"/>
      <c r="I505" s="14"/>
      <c r="J505" s="87"/>
      <c r="K505" s="14"/>
      <c r="L505" s="14"/>
      <c r="M505" s="14"/>
      <c r="N505" s="14"/>
      <c r="O505" s="14"/>
      <c r="P505" s="14"/>
      <c r="Q505" s="14"/>
      <c r="R505" s="14"/>
      <c r="S505" s="14"/>
      <c r="T505" s="14"/>
    </row>
    <row r="506" spans="1:20" x14ac:dyDescent="0.2">
      <c r="A506" s="14"/>
      <c r="B506" s="14"/>
      <c r="C506" s="67"/>
      <c r="D506" s="14"/>
      <c r="E506" s="14"/>
      <c r="F506" s="14"/>
      <c r="G506" s="14"/>
      <c r="H506" s="14"/>
      <c r="I506" s="14"/>
      <c r="J506" s="87"/>
      <c r="K506" s="14"/>
      <c r="L506" s="14"/>
      <c r="M506" s="14"/>
      <c r="N506" s="14"/>
      <c r="O506" s="14"/>
      <c r="P506" s="14"/>
      <c r="Q506" s="14"/>
      <c r="R506" s="14"/>
      <c r="S506" s="14"/>
      <c r="T506" s="14"/>
    </row>
    <row r="507" spans="1:20" x14ac:dyDescent="0.2">
      <c r="A507" s="14"/>
      <c r="B507" s="14"/>
      <c r="C507" s="67"/>
      <c r="D507" s="14"/>
      <c r="E507" s="14"/>
      <c r="F507" s="14"/>
      <c r="G507" s="14"/>
      <c r="H507" s="14"/>
      <c r="I507" s="14"/>
      <c r="J507" s="87"/>
      <c r="K507" s="14"/>
      <c r="L507" s="14"/>
      <c r="M507" s="14"/>
      <c r="N507" s="14"/>
      <c r="O507" s="14"/>
      <c r="P507" s="14"/>
      <c r="Q507" s="14"/>
      <c r="R507" s="14"/>
      <c r="S507" s="14"/>
      <c r="T507" s="14"/>
    </row>
    <row r="508" spans="1:20" x14ac:dyDescent="0.2">
      <c r="A508" s="14"/>
      <c r="B508" s="14"/>
      <c r="C508" s="67"/>
      <c r="D508" s="14"/>
      <c r="E508" s="14"/>
      <c r="F508" s="14"/>
      <c r="G508" s="14"/>
      <c r="H508" s="14"/>
      <c r="I508" s="14"/>
      <c r="J508" s="87"/>
      <c r="K508" s="14"/>
      <c r="L508" s="14"/>
      <c r="M508" s="14"/>
      <c r="N508" s="14"/>
      <c r="O508" s="14"/>
      <c r="P508" s="14"/>
      <c r="Q508" s="14"/>
      <c r="R508" s="14"/>
      <c r="S508" s="14"/>
      <c r="T508" s="14"/>
    </row>
    <row r="509" spans="1:20" x14ac:dyDescent="0.2">
      <c r="A509" s="14"/>
      <c r="B509" s="14"/>
      <c r="C509" s="67"/>
      <c r="D509" s="14"/>
      <c r="E509" s="14"/>
      <c r="F509" s="14"/>
      <c r="G509" s="14"/>
      <c r="H509" s="14"/>
      <c r="I509" s="14"/>
      <c r="J509" s="87"/>
      <c r="K509" s="14"/>
      <c r="L509" s="14"/>
      <c r="M509" s="14"/>
      <c r="N509" s="14"/>
      <c r="O509" s="14"/>
      <c r="P509" s="14"/>
      <c r="Q509" s="14"/>
      <c r="R509" s="14"/>
      <c r="S509" s="14"/>
      <c r="T509" s="14"/>
    </row>
    <row r="510" spans="1:20" x14ac:dyDescent="0.2">
      <c r="A510" s="14"/>
      <c r="B510" s="14"/>
      <c r="C510" s="67"/>
      <c r="D510" s="14"/>
      <c r="E510" s="14"/>
      <c r="F510" s="14"/>
      <c r="G510" s="14"/>
      <c r="H510" s="14"/>
      <c r="I510" s="14"/>
      <c r="J510" s="87"/>
      <c r="K510" s="14"/>
      <c r="L510" s="14"/>
      <c r="M510" s="14"/>
      <c r="N510" s="14"/>
      <c r="O510" s="14"/>
      <c r="P510" s="14"/>
      <c r="Q510" s="14"/>
      <c r="R510" s="14"/>
      <c r="S510" s="14"/>
      <c r="T510" s="14"/>
    </row>
    <row r="511" spans="1:20" x14ac:dyDescent="0.2">
      <c r="A511" s="14"/>
      <c r="B511" s="14"/>
      <c r="C511" s="67"/>
      <c r="D511" s="14"/>
      <c r="E511" s="14"/>
      <c r="F511" s="14"/>
      <c r="G511" s="14"/>
      <c r="H511" s="14"/>
      <c r="I511" s="14"/>
      <c r="J511" s="87"/>
      <c r="K511" s="14"/>
      <c r="L511" s="14"/>
      <c r="M511" s="14"/>
      <c r="N511" s="14"/>
      <c r="O511" s="14"/>
      <c r="P511" s="14"/>
      <c r="Q511" s="14"/>
      <c r="R511" s="14"/>
      <c r="S511" s="14"/>
      <c r="T511" s="14"/>
    </row>
    <row r="512" spans="1:20" x14ac:dyDescent="0.2">
      <c r="A512" s="14"/>
      <c r="B512" s="14"/>
      <c r="C512" s="67"/>
      <c r="D512" s="14"/>
      <c r="E512" s="14"/>
      <c r="F512" s="14"/>
      <c r="G512" s="14"/>
      <c r="H512" s="14"/>
      <c r="I512" s="14"/>
      <c r="J512" s="87"/>
      <c r="K512" s="14"/>
      <c r="L512" s="14"/>
      <c r="M512" s="14"/>
      <c r="N512" s="14"/>
      <c r="O512" s="14"/>
      <c r="P512" s="14"/>
      <c r="Q512" s="14"/>
      <c r="R512" s="14"/>
      <c r="S512" s="14"/>
      <c r="T512" s="14"/>
    </row>
    <row r="513" spans="1:20" x14ac:dyDescent="0.2">
      <c r="A513" s="14"/>
      <c r="B513" s="14"/>
      <c r="C513" s="67"/>
      <c r="D513" s="14"/>
      <c r="E513" s="14"/>
      <c r="F513" s="14"/>
      <c r="G513" s="14"/>
      <c r="H513" s="14"/>
      <c r="I513" s="14"/>
      <c r="J513" s="87"/>
      <c r="K513" s="14"/>
      <c r="L513" s="14"/>
      <c r="M513" s="14"/>
      <c r="N513" s="14"/>
      <c r="O513" s="14"/>
      <c r="P513" s="14"/>
      <c r="Q513" s="14"/>
      <c r="R513" s="14"/>
      <c r="S513" s="14"/>
      <c r="T513" s="14"/>
    </row>
    <row r="514" spans="1:20" x14ac:dyDescent="0.2">
      <c r="A514" s="14"/>
      <c r="B514" s="14"/>
      <c r="C514" s="67"/>
      <c r="D514" s="14"/>
      <c r="E514" s="14"/>
      <c r="F514" s="14"/>
      <c r="G514" s="14"/>
      <c r="H514" s="14"/>
      <c r="I514" s="14"/>
      <c r="J514" s="87"/>
      <c r="K514" s="14"/>
      <c r="L514" s="14"/>
      <c r="M514" s="14"/>
      <c r="N514" s="14"/>
      <c r="O514" s="14"/>
      <c r="P514" s="14"/>
      <c r="Q514" s="14"/>
      <c r="R514" s="14"/>
      <c r="S514" s="14"/>
      <c r="T514" s="14"/>
    </row>
    <row r="515" spans="1:20" x14ac:dyDescent="0.2">
      <c r="A515" s="14"/>
      <c r="B515" s="14"/>
      <c r="C515" s="67"/>
      <c r="D515" s="14"/>
      <c r="E515" s="14"/>
      <c r="F515" s="14"/>
      <c r="G515" s="14"/>
      <c r="H515" s="14"/>
      <c r="I515" s="14"/>
      <c r="J515" s="87"/>
      <c r="K515" s="14"/>
      <c r="L515" s="14"/>
      <c r="M515" s="14"/>
      <c r="N515" s="14"/>
      <c r="O515" s="14"/>
      <c r="P515" s="14"/>
      <c r="Q515" s="14"/>
      <c r="R515" s="14"/>
      <c r="S515" s="14"/>
      <c r="T515" s="14"/>
    </row>
    <row r="516" spans="1:20" x14ac:dyDescent="0.2">
      <c r="A516" s="14"/>
      <c r="B516" s="14"/>
      <c r="C516" s="67"/>
      <c r="D516" s="14"/>
      <c r="E516" s="14"/>
      <c r="F516" s="14"/>
      <c r="G516" s="14"/>
      <c r="H516" s="14"/>
      <c r="I516" s="14"/>
      <c r="J516" s="87"/>
      <c r="K516" s="14"/>
      <c r="L516" s="14"/>
      <c r="M516" s="14"/>
      <c r="N516" s="14"/>
      <c r="O516" s="14"/>
      <c r="P516" s="14"/>
      <c r="Q516" s="14"/>
      <c r="R516" s="14"/>
      <c r="S516" s="14"/>
      <c r="T516" s="14"/>
    </row>
    <row r="517" spans="1:20" x14ac:dyDescent="0.2">
      <c r="A517" s="14"/>
      <c r="B517" s="14"/>
      <c r="C517" s="67"/>
      <c r="D517" s="14"/>
      <c r="E517" s="14"/>
      <c r="F517" s="14"/>
      <c r="G517" s="14"/>
      <c r="H517" s="14"/>
      <c r="I517" s="14"/>
      <c r="J517" s="87"/>
      <c r="K517" s="14"/>
      <c r="L517" s="14"/>
      <c r="M517" s="14"/>
      <c r="N517" s="14"/>
      <c r="O517" s="14"/>
      <c r="P517" s="14"/>
      <c r="Q517" s="14"/>
      <c r="R517" s="14"/>
      <c r="S517" s="14"/>
      <c r="T517" s="14"/>
    </row>
    <row r="518" spans="1:20" x14ac:dyDescent="0.2">
      <c r="A518" s="14"/>
      <c r="B518" s="14"/>
      <c r="C518" s="67"/>
      <c r="D518" s="14"/>
      <c r="E518" s="14"/>
      <c r="F518" s="14"/>
      <c r="G518" s="14"/>
      <c r="H518" s="14"/>
      <c r="I518" s="14"/>
      <c r="J518" s="87"/>
      <c r="K518" s="14"/>
      <c r="L518" s="14"/>
      <c r="M518" s="14"/>
      <c r="N518" s="14"/>
      <c r="O518" s="14"/>
      <c r="P518" s="14"/>
      <c r="Q518" s="14"/>
      <c r="R518" s="14"/>
      <c r="S518" s="14"/>
      <c r="T518" s="14"/>
    </row>
    <row r="519" spans="1:20" x14ac:dyDescent="0.2">
      <c r="A519" s="14"/>
      <c r="B519" s="14"/>
      <c r="C519" s="67"/>
      <c r="D519" s="14"/>
      <c r="E519" s="14"/>
      <c r="F519" s="14"/>
      <c r="G519" s="14"/>
      <c r="H519" s="14"/>
      <c r="I519" s="14"/>
      <c r="J519" s="87"/>
      <c r="K519" s="14"/>
      <c r="L519" s="14"/>
      <c r="M519" s="14"/>
      <c r="N519" s="14"/>
      <c r="O519" s="14"/>
      <c r="P519" s="14"/>
      <c r="Q519" s="14"/>
      <c r="R519" s="14"/>
      <c r="S519" s="14"/>
      <c r="T519" s="14"/>
    </row>
    <row r="520" spans="1:20" x14ac:dyDescent="0.2">
      <c r="A520" s="14"/>
      <c r="B520" s="14"/>
      <c r="C520" s="67"/>
      <c r="D520" s="14"/>
      <c r="E520" s="14"/>
      <c r="F520" s="14"/>
      <c r="G520" s="14"/>
      <c r="H520" s="14"/>
      <c r="I520" s="14"/>
      <c r="J520" s="87"/>
      <c r="K520" s="14"/>
      <c r="L520" s="14"/>
      <c r="M520" s="14"/>
      <c r="N520" s="14"/>
      <c r="O520" s="14"/>
      <c r="P520" s="14"/>
      <c r="Q520" s="14"/>
      <c r="R520" s="14"/>
      <c r="S520" s="14"/>
      <c r="T520" s="14"/>
    </row>
    <row r="521" spans="1:20" x14ac:dyDescent="0.2">
      <c r="A521" s="14"/>
      <c r="B521" s="14"/>
      <c r="C521" s="67"/>
      <c r="D521" s="14"/>
      <c r="E521" s="14"/>
      <c r="F521" s="14"/>
      <c r="G521" s="14"/>
      <c r="H521" s="14"/>
      <c r="I521" s="14"/>
      <c r="J521" s="87"/>
      <c r="K521" s="14"/>
      <c r="L521" s="14"/>
      <c r="M521" s="14"/>
      <c r="N521" s="14"/>
      <c r="O521" s="14"/>
      <c r="P521" s="14"/>
      <c r="Q521" s="14"/>
      <c r="R521" s="14"/>
      <c r="S521" s="14"/>
      <c r="T521" s="14"/>
    </row>
    <row r="522" spans="1:20" x14ac:dyDescent="0.2">
      <c r="A522" s="14"/>
      <c r="B522" s="14"/>
      <c r="C522" s="67"/>
      <c r="D522" s="14"/>
      <c r="E522" s="14"/>
      <c r="F522" s="14"/>
      <c r="G522" s="14"/>
      <c r="H522" s="14"/>
      <c r="I522" s="14"/>
      <c r="J522" s="87"/>
      <c r="K522" s="14"/>
      <c r="L522" s="14"/>
      <c r="M522" s="14"/>
      <c r="N522" s="14"/>
      <c r="O522" s="14"/>
      <c r="P522" s="14"/>
      <c r="Q522" s="14"/>
      <c r="R522" s="14"/>
      <c r="S522" s="14"/>
      <c r="T522" s="14"/>
    </row>
    <row r="523" spans="1:20" x14ac:dyDescent="0.2">
      <c r="A523" s="14"/>
      <c r="B523" s="14"/>
      <c r="C523" s="67"/>
      <c r="D523" s="14"/>
      <c r="E523" s="14"/>
      <c r="F523" s="14"/>
      <c r="G523" s="14"/>
      <c r="H523" s="14"/>
      <c r="I523" s="14"/>
      <c r="J523" s="87"/>
      <c r="K523" s="14"/>
      <c r="L523" s="14"/>
      <c r="M523" s="14"/>
      <c r="N523" s="14"/>
      <c r="O523" s="14"/>
      <c r="P523" s="14"/>
      <c r="Q523" s="14"/>
      <c r="R523" s="14"/>
      <c r="S523" s="14"/>
      <c r="T523" s="14"/>
    </row>
    <row r="524" spans="1:20" x14ac:dyDescent="0.2">
      <c r="A524" s="14"/>
      <c r="B524" s="14"/>
      <c r="C524" s="67"/>
      <c r="D524" s="14"/>
      <c r="E524" s="14"/>
      <c r="F524" s="14"/>
      <c r="G524" s="14"/>
      <c r="H524" s="14"/>
      <c r="I524" s="14"/>
      <c r="J524" s="87"/>
      <c r="K524" s="14"/>
      <c r="L524" s="14"/>
      <c r="M524" s="14"/>
      <c r="N524" s="14"/>
      <c r="O524" s="14"/>
      <c r="P524" s="14"/>
      <c r="Q524" s="14"/>
      <c r="R524" s="14"/>
      <c r="S524" s="14"/>
      <c r="T524" s="14"/>
    </row>
    <row r="525" spans="1:20" x14ac:dyDescent="0.2">
      <c r="A525" s="14"/>
      <c r="B525" s="14"/>
      <c r="C525" s="67"/>
      <c r="D525" s="14"/>
      <c r="E525" s="14"/>
      <c r="F525" s="14"/>
      <c r="G525" s="14"/>
      <c r="H525" s="14"/>
      <c r="I525" s="14"/>
      <c r="J525" s="87"/>
      <c r="K525" s="14"/>
      <c r="L525" s="14"/>
      <c r="M525" s="14"/>
      <c r="N525" s="14"/>
      <c r="O525" s="14"/>
      <c r="P525" s="14"/>
      <c r="Q525" s="14"/>
      <c r="R525" s="14"/>
      <c r="S525" s="14"/>
      <c r="T525" s="14"/>
    </row>
    <row r="526" spans="1:20" x14ac:dyDescent="0.2">
      <c r="A526" s="14"/>
      <c r="B526" s="14"/>
      <c r="C526" s="67"/>
      <c r="D526" s="14"/>
      <c r="E526" s="14"/>
      <c r="F526" s="14"/>
      <c r="G526" s="14"/>
      <c r="H526" s="14"/>
      <c r="I526" s="14"/>
      <c r="J526" s="87"/>
      <c r="K526" s="14"/>
      <c r="L526" s="14"/>
      <c r="M526" s="14"/>
      <c r="N526" s="14"/>
      <c r="O526" s="14"/>
      <c r="P526" s="14"/>
      <c r="Q526" s="14"/>
      <c r="R526" s="14"/>
      <c r="S526" s="14"/>
      <c r="T526" s="14"/>
    </row>
    <row r="527" spans="1:20" x14ac:dyDescent="0.2">
      <c r="A527" s="14"/>
      <c r="B527" s="14"/>
      <c r="C527" s="67"/>
      <c r="D527" s="14"/>
      <c r="E527" s="14"/>
      <c r="F527" s="14"/>
      <c r="G527" s="14"/>
      <c r="H527" s="14"/>
      <c r="I527" s="14"/>
      <c r="J527" s="87"/>
      <c r="K527" s="14"/>
      <c r="L527" s="14"/>
      <c r="M527" s="14"/>
      <c r="N527" s="14"/>
      <c r="O527" s="14"/>
      <c r="P527" s="14"/>
      <c r="Q527" s="14"/>
      <c r="R527" s="14"/>
      <c r="S527" s="14"/>
      <c r="T527" s="14"/>
    </row>
    <row r="528" spans="1:20" x14ac:dyDescent="0.2">
      <c r="A528" s="14"/>
      <c r="B528" s="14"/>
      <c r="C528" s="67"/>
      <c r="D528" s="14"/>
      <c r="E528" s="14"/>
      <c r="F528" s="14"/>
      <c r="G528" s="14"/>
      <c r="H528" s="14"/>
      <c r="I528" s="14"/>
      <c r="J528" s="87"/>
      <c r="K528" s="14"/>
      <c r="L528" s="14"/>
      <c r="M528" s="14"/>
      <c r="N528" s="14"/>
      <c r="O528" s="14"/>
      <c r="P528" s="14"/>
      <c r="Q528" s="14"/>
      <c r="R528" s="14"/>
      <c r="S528" s="14"/>
      <c r="T528" s="14"/>
    </row>
    <row r="529" spans="1:20" x14ac:dyDescent="0.2">
      <c r="A529" s="14"/>
      <c r="B529" s="14"/>
      <c r="C529" s="67"/>
      <c r="D529" s="14"/>
      <c r="E529" s="14"/>
      <c r="F529" s="14"/>
      <c r="G529" s="14"/>
      <c r="H529" s="14"/>
      <c r="I529" s="14"/>
      <c r="J529" s="87"/>
      <c r="K529" s="14"/>
      <c r="L529" s="14"/>
      <c r="M529" s="14"/>
      <c r="N529" s="14"/>
      <c r="O529" s="14"/>
      <c r="P529" s="14"/>
      <c r="Q529" s="14"/>
      <c r="R529" s="14"/>
      <c r="S529" s="14"/>
      <c r="T529" s="14"/>
    </row>
    <row r="530" spans="1:20" x14ac:dyDescent="0.2">
      <c r="A530" s="14"/>
      <c r="B530" s="14"/>
      <c r="C530" s="67"/>
      <c r="D530" s="14"/>
      <c r="E530" s="14"/>
      <c r="F530" s="14"/>
      <c r="G530" s="14"/>
      <c r="H530" s="14"/>
      <c r="I530" s="14"/>
      <c r="J530" s="87"/>
      <c r="K530" s="14"/>
      <c r="L530" s="14"/>
      <c r="M530" s="14"/>
      <c r="N530" s="14"/>
      <c r="O530" s="14"/>
      <c r="P530" s="14"/>
      <c r="Q530" s="14"/>
      <c r="R530" s="14"/>
      <c r="S530" s="14"/>
      <c r="T530" s="14"/>
    </row>
    <row r="531" spans="1:20" x14ac:dyDescent="0.2">
      <c r="A531" s="14"/>
      <c r="B531" s="14"/>
      <c r="C531" s="67"/>
      <c r="D531" s="14"/>
      <c r="E531" s="14"/>
      <c r="F531" s="14"/>
      <c r="G531" s="14"/>
      <c r="H531" s="14"/>
      <c r="I531" s="14"/>
      <c r="J531" s="87"/>
      <c r="K531" s="14"/>
      <c r="L531" s="14"/>
      <c r="M531" s="14"/>
      <c r="N531" s="14"/>
      <c r="O531" s="14"/>
      <c r="P531" s="14"/>
      <c r="Q531" s="14"/>
      <c r="R531" s="14"/>
      <c r="S531" s="14"/>
      <c r="T531" s="14"/>
    </row>
    <row r="532" spans="1:20" x14ac:dyDescent="0.2">
      <c r="A532" s="14"/>
      <c r="B532" s="14"/>
      <c r="C532" s="67"/>
      <c r="D532" s="14"/>
      <c r="E532" s="14"/>
      <c r="F532" s="14"/>
      <c r="G532" s="14"/>
      <c r="H532" s="14"/>
      <c r="I532" s="14"/>
      <c r="J532" s="87"/>
      <c r="K532" s="14"/>
      <c r="L532" s="14"/>
      <c r="M532" s="14"/>
      <c r="N532" s="14"/>
      <c r="O532" s="14"/>
      <c r="P532" s="14"/>
      <c r="Q532" s="14"/>
      <c r="R532" s="14"/>
      <c r="S532" s="14"/>
      <c r="T532" s="14"/>
    </row>
    <row r="533" spans="1:20" x14ac:dyDescent="0.2">
      <c r="A533" s="14"/>
      <c r="B533" s="14"/>
      <c r="C533" s="67"/>
      <c r="D533" s="14"/>
      <c r="E533" s="14"/>
      <c r="F533" s="14"/>
      <c r="G533" s="14"/>
      <c r="H533" s="14"/>
      <c r="I533" s="14"/>
      <c r="J533" s="87"/>
      <c r="K533" s="14"/>
      <c r="L533" s="14"/>
      <c r="M533" s="14"/>
      <c r="N533" s="14"/>
      <c r="O533" s="14"/>
      <c r="P533" s="14"/>
      <c r="Q533" s="14"/>
      <c r="R533" s="14"/>
      <c r="S533" s="14"/>
      <c r="T533" s="14"/>
    </row>
    <row r="534" spans="1:20" x14ac:dyDescent="0.2">
      <c r="A534" s="14"/>
      <c r="B534" s="14"/>
      <c r="C534" s="67"/>
      <c r="D534" s="14"/>
      <c r="E534" s="14"/>
      <c r="F534" s="14"/>
      <c r="G534" s="14"/>
      <c r="H534" s="14"/>
      <c r="I534" s="14"/>
      <c r="J534" s="87"/>
      <c r="K534" s="14"/>
      <c r="L534" s="14"/>
      <c r="M534" s="14"/>
      <c r="N534" s="14"/>
      <c r="O534" s="14"/>
      <c r="P534" s="14"/>
      <c r="Q534" s="14"/>
      <c r="R534" s="14"/>
      <c r="S534" s="14"/>
      <c r="T534" s="14"/>
    </row>
    <row r="535" spans="1:20" x14ac:dyDescent="0.2">
      <c r="A535" s="14"/>
      <c r="B535" s="14"/>
      <c r="C535" s="67"/>
      <c r="D535" s="14"/>
      <c r="E535" s="14"/>
      <c r="F535" s="14"/>
      <c r="G535" s="14"/>
      <c r="H535" s="14"/>
      <c r="I535" s="14"/>
      <c r="J535" s="87"/>
      <c r="K535" s="14"/>
      <c r="L535" s="14"/>
      <c r="M535" s="14"/>
      <c r="N535" s="14"/>
      <c r="O535" s="14"/>
      <c r="P535" s="14"/>
      <c r="Q535" s="14"/>
      <c r="R535" s="14"/>
      <c r="S535" s="14"/>
      <c r="T535" s="14"/>
    </row>
    <row r="536" spans="1:20" x14ac:dyDescent="0.2">
      <c r="A536" s="14"/>
      <c r="B536" s="14"/>
      <c r="C536" s="67"/>
      <c r="D536" s="14"/>
      <c r="E536" s="14"/>
      <c r="F536" s="14"/>
      <c r="G536" s="14"/>
      <c r="H536" s="14"/>
      <c r="I536" s="14"/>
      <c r="J536" s="87"/>
      <c r="K536" s="14"/>
      <c r="L536" s="14"/>
      <c r="M536" s="14"/>
      <c r="N536" s="14"/>
      <c r="O536" s="14"/>
      <c r="P536" s="14"/>
      <c r="Q536" s="14"/>
      <c r="R536" s="14"/>
      <c r="S536" s="14"/>
      <c r="T536" s="14"/>
    </row>
    <row r="537" spans="1:20" x14ac:dyDescent="0.2">
      <c r="A537" s="14"/>
      <c r="B537" s="14"/>
      <c r="C537" s="67"/>
      <c r="D537" s="14"/>
      <c r="E537" s="14"/>
      <c r="F537" s="14"/>
      <c r="G537" s="14"/>
      <c r="H537" s="14"/>
      <c r="I537" s="14"/>
      <c r="J537" s="87"/>
      <c r="K537" s="14"/>
      <c r="L537" s="14"/>
      <c r="M537" s="14"/>
      <c r="N537" s="14"/>
      <c r="O537" s="14"/>
      <c r="P537" s="14"/>
      <c r="Q537" s="14"/>
      <c r="R537" s="14"/>
      <c r="S537" s="14"/>
      <c r="T537" s="14"/>
    </row>
    <row r="538" spans="1:20" x14ac:dyDescent="0.2">
      <c r="A538" s="14"/>
      <c r="B538" s="14"/>
      <c r="C538" s="67"/>
      <c r="D538" s="14"/>
      <c r="E538" s="14"/>
      <c r="F538" s="14"/>
      <c r="G538" s="14"/>
      <c r="H538" s="14"/>
      <c r="I538" s="14"/>
      <c r="J538" s="87"/>
      <c r="K538" s="14"/>
      <c r="L538" s="14"/>
      <c r="M538" s="14"/>
      <c r="N538" s="14"/>
      <c r="O538" s="14"/>
      <c r="P538" s="14"/>
      <c r="Q538" s="14"/>
      <c r="R538" s="14"/>
      <c r="S538" s="14"/>
      <c r="T538" s="14"/>
    </row>
    <row r="539" spans="1:20" x14ac:dyDescent="0.2">
      <c r="A539" s="14"/>
      <c r="B539" s="14"/>
      <c r="C539" s="67"/>
      <c r="D539" s="14"/>
      <c r="E539" s="14"/>
      <c r="F539" s="14"/>
      <c r="G539" s="14"/>
      <c r="H539" s="14"/>
      <c r="I539" s="14"/>
      <c r="J539" s="87"/>
      <c r="K539" s="14"/>
      <c r="L539" s="14"/>
      <c r="M539" s="14"/>
      <c r="N539" s="14"/>
      <c r="O539" s="14"/>
      <c r="P539" s="14"/>
      <c r="Q539" s="14"/>
      <c r="R539" s="14"/>
      <c r="S539" s="14"/>
      <c r="T539" s="14"/>
    </row>
    <row r="540" spans="1:20" x14ac:dyDescent="0.2">
      <c r="A540" s="14"/>
      <c r="B540" s="14"/>
      <c r="C540" s="67"/>
      <c r="D540" s="14"/>
      <c r="E540" s="14"/>
      <c r="F540" s="14"/>
      <c r="G540" s="14"/>
      <c r="H540" s="14"/>
      <c r="I540" s="14"/>
      <c r="J540" s="87"/>
      <c r="K540" s="14"/>
      <c r="L540" s="14"/>
      <c r="M540" s="14"/>
      <c r="N540" s="14"/>
      <c r="O540" s="14"/>
      <c r="P540" s="14"/>
      <c r="Q540" s="14"/>
      <c r="R540" s="14"/>
      <c r="S540" s="14"/>
      <c r="T540" s="14"/>
    </row>
    <row r="541" spans="1:20" x14ac:dyDescent="0.2">
      <c r="A541" s="14"/>
      <c r="B541" s="14"/>
      <c r="C541" s="67"/>
      <c r="D541" s="14"/>
      <c r="E541" s="14"/>
      <c r="F541" s="14"/>
      <c r="G541" s="14"/>
      <c r="H541" s="14"/>
      <c r="I541" s="14"/>
      <c r="J541" s="87"/>
      <c r="K541" s="14"/>
      <c r="L541" s="14"/>
      <c r="M541" s="14"/>
      <c r="N541" s="14"/>
      <c r="O541" s="14"/>
      <c r="P541" s="14"/>
      <c r="Q541" s="14"/>
      <c r="R541" s="14"/>
      <c r="S541" s="14"/>
      <c r="T541" s="14"/>
    </row>
    <row r="542" spans="1:20" x14ac:dyDescent="0.2">
      <c r="A542" s="14"/>
      <c r="B542" s="14"/>
      <c r="C542" s="67"/>
      <c r="D542" s="14"/>
      <c r="E542" s="14"/>
      <c r="F542" s="14"/>
      <c r="G542" s="14"/>
      <c r="H542" s="14"/>
      <c r="I542" s="14"/>
      <c r="J542" s="87"/>
      <c r="K542" s="14"/>
      <c r="L542" s="14"/>
      <c r="M542" s="14"/>
      <c r="N542" s="14"/>
      <c r="O542" s="14"/>
      <c r="P542" s="14"/>
      <c r="Q542" s="14"/>
      <c r="R542" s="14"/>
      <c r="S542" s="14"/>
      <c r="T542" s="14"/>
    </row>
    <row r="543" spans="1:20" x14ac:dyDescent="0.2">
      <c r="A543" s="14"/>
      <c r="B543" s="14"/>
      <c r="C543" s="67"/>
      <c r="D543" s="14"/>
      <c r="E543" s="14"/>
      <c r="F543" s="14"/>
      <c r="G543" s="14"/>
      <c r="H543" s="14"/>
      <c r="I543" s="14"/>
      <c r="J543" s="87"/>
      <c r="K543" s="14"/>
      <c r="L543" s="14"/>
      <c r="M543" s="14"/>
      <c r="N543" s="14"/>
      <c r="O543" s="14"/>
      <c r="P543" s="14"/>
      <c r="Q543" s="14"/>
      <c r="R543" s="14"/>
      <c r="S543" s="14"/>
      <c r="T543" s="14"/>
    </row>
    <row r="544" spans="1:20" x14ac:dyDescent="0.2">
      <c r="A544" s="14"/>
      <c r="B544" s="14"/>
      <c r="C544" s="67"/>
      <c r="D544" s="14"/>
      <c r="E544" s="14"/>
      <c r="F544" s="14"/>
      <c r="G544" s="14"/>
      <c r="H544" s="14"/>
      <c r="I544" s="14"/>
      <c r="J544" s="87"/>
      <c r="K544" s="14"/>
      <c r="L544" s="14"/>
      <c r="M544" s="14"/>
      <c r="N544" s="14"/>
      <c r="O544" s="14"/>
      <c r="P544" s="14"/>
      <c r="Q544" s="14"/>
      <c r="R544" s="14"/>
      <c r="S544" s="14"/>
      <c r="T544" s="14"/>
    </row>
    <row r="545" spans="1:20" x14ac:dyDescent="0.2">
      <c r="A545" s="14"/>
      <c r="B545" s="14"/>
      <c r="C545" s="67"/>
      <c r="D545" s="14"/>
      <c r="E545" s="14"/>
      <c r="F545" s="14"/>
      <c r="G545" s="14"/>
      <c r="H545" s="14"/>
      <c r="I545" s="14"/>
      <c r="J545" s="87"/>
      <c r="K545" s="14"/>
      <c r="L545" s="14"/>
      <c r="M545" s="14"/>
      <c r="N545" s="14"/>
      <c r="O545" s="14"/>
      <c r="P545" s="14"/>
      <c r="Q545" s="14"/>
      <c r="R545" s="14"/>
      <c r="S545" s="14"/>
      <c r="T545" s="14"/>
    </row>
    <row r="546" spans="1:20" x14ac:dyDescent="0.2">
      <c r="A546" s="14"/>
      <c r="B546" s="14"/>
      <c r="C546" s="67"/>
      <c r="D546" s="14"/>
      <c r="E546" s="14"/>
      <c r="F546" s="14"/>
      <c r="G546" s="14"/>
      <c r="H546" s="14"/>
      <c r="I546" s="14"/>
      <c r="J546" s="87"/>
      <c r="K546" s="14"/>
      <c r="L546" s="14"/>
      <c r="M546" s="14"/>
      <c r="N546" s="14"/>
      <c r="O546" s="14"/>
      <c r="P546" s="14"/>
      <c r="Q546" s="14"/>
      <c r="R546" s="14"/>
      <c r="S546" s="14"/>
      <c r="T546" s="14"/>
    </row>
    <row r="547" spans="1:20" x14ac:dyDescent="0.2">
      <c r="A547" s="14"/>
      <c r="B547" s="14"/>
      <c r="C547" s="67"/>
      <c r="D547" s="14"/>
      <c r="E547" s="14"/>
      <c r="F547" s="14"/>
      <c r="G547" s="14"/>
      <c r="H547" s="14"/>
      <c r="I547" s="14"/>
      <c r="J547" s="87"/>
      <c r="K547" s="14"/>
      <c r="L547" s="14"/>
      <c r="M547" s="14"/>
      <c r="N547" s="14"/>
      <c r="O547" s="14"/>
      <c r="P547" s="14"/>
      <c r="Q547" s="14"/>
      <c r="R547" s="14"/>
      <c r="S547" s="14"/>
      <c r="T547" s="14"/>
    </row>
    <row r="548" spans="1:20" x14ac:dyDescent="0.2">
      <c r="A548" s="14"/>
      <c r="B548" s="14"/>
      <c r="C548" s="67"/>
      <c r="D548" s="14"/>
      <c r="E548" s="14"/>
      <c r="F548" s="14"/>
      <c r="G548" s="14"/>
      <c r="H548" s="14"/>
      <c r="I548" s="14"/>
      <c r="J548" s="87"/>
      <c r="K548" s="14"/>
      <c r="L548" s="14"/>
      <c r="M548" s="14"/>
      <c r="N548" s="14"/>
      <c r="O548" s="14"/>
      <c r="P548" s="14"/>
      <c r="Q548" s="14"/>
      <c r="R548" s="14"/>
      <c r="S548" s="14"/>
      <c r="T548" s="14"/>
    </row>
    <row r="549" spans="1:20" x14ac:dyDescent="0.2">
      <c r="A549" s="14"/>
      <c r="B549" s="14"/>
      <c r="C549" s="67"/>
      <c r="D549" s="14"/>
      <c r="E549" s="14"/>
      <c r="F549" s="14"/>
      <c r="G549" s="14"/>
      <c r="H549" s="14"/>
      <c r="I549" s="14"/>
      <c r="J549" s="87"/>
      <c r="K549" s="14"/>
      <c r="L549" s="14"/>
      <c r="M549" s="14"/>
      <c r="N549" s="14"/>
      <c r="O549" s="14"/>
      <c r="P549" s="14"/>
      <c r="Q549" s="14"/>
      <c r="R549" s="14"/>
      <c r="S549" s="14"/>
      <c r="T549" s="14"/>
    </row>
    <row r="550" spans="1:20" x14ac:dyDescent="0.2">
      <c r="A550" s="14"/>
      <c r="B550" s="14"/>
      <c r="C550" s="67"/>
      <c r="D550" s="14"/>
      <c r="E550" s="14"/>
      <c r="F550" s="14"/>
      <c r="G550" s="14"/>
      <c r="H550" s="14"/>
      <c r="I550" s="14"/>
      <c r="J550" s="87"/>
      <c r="K550" s="14"/>
      <c r="L550" s="14"/>
      <c r="M550" s="14"/>
      <c r="N550" s="14"/>
      <c r="O550" s="14"/>
      <c r="P550" s="14"/>
      <c r="Q550" s="14"/>
      <c r="R550" s="14"/>
      <c r="S550" s="14"/>
      <c r="T550" s="14"/>
    </row>
    <row r="551" spans="1:20" x14ac:dyDescent="0.2">
      <c r="A551" s="14"/>
      <c r="B551" s="14"/>
      <c r="C551" s="67"/>
      <c r="D551" s="14"/>
      <c r="E551" s="14"/>
      <c r="F551" s="14"/>
      <c r="G551" s="14"/>
      <c r="H551" s="14"/>
      <c r="I551" s="14"/>
      <c r="J551" s="87"/>
      <c r="K551" s="14"/>
      <c r="L551" s="14"/>
      <c r="M551" s="14"/>
      <c r="N551" s="14"/>
      <c r="O551" s="14"/>
      <c r="P551" s="14"/>
      <c r="Q551" s="14"/>
      <c r="R551" s="14"/>
      <c r="S551" s="14"/>
      <c r="T551" s="14"/>
    </row>
    <row r="552" spans="1:20" x14ac:dyDescent="0.2">
      <c r="A552" s="14"/>
      <c r="B552" s="14"/>
      <c r="C552" s="67"/>
      <c r="D552" s="14"/>
      <c r="E552" s="14"/>
      <c r="F552" s="14"/>
      <c r="G552" s="14"/>
      <c r="H552" s="14"/>
      <c r="I552" s="14"/>
      <c r="J552" s="87"/>
      <c r="K552" s="14"/>
      <c r="L552" s="14"/>
      <c r="M552" s="14"/>
      <c r="N552" s="14"/>
      <c r="O552" s="14"/>
      <c r="P552" s="14"/>
      <c r="Q552" s="14"/>
      <c r="R552" s="14"/>
      <c r="S552" s="14"/>
      <c r="T552" s="14"/>
    </row>
    <row r="553" spans="1:20" x14ac:dyDescent="0.2">
      <c r="A553" s="14"/>
      <c r="B553" s="14"/>
      <c r="C553" s="67"/>
      <c r="D553" s="14"/>
      <c r="E553" s="14"/>
      <c r="F553" s="14"/>
      <c r="G553" s="14"/>
      <c r="H553" s="14"/>
      <c r="I553" s="14"/>
      <c r="J553" s="87"/>
      <c r="K553" s="14"/>
      <c r="L553" s="14"/>
      <c r="M553" s="14"/>
      <c r="N553" s="14"/>
      <c r="O553" s="14"/>
      <c r="P553" s="14"/>
      <c r="Q553" s="14"/>
      <c r="R553" s="14"/>
      <c r="S553" s="14"/>
      <c r="T553" s="14"/>
    </row>
    <row r="554" spans="1:20" x14ac:dyDescent="0.2">
      <c r="A554" s="14"/>
      <c r="B554" s="14"/>
      <c r="C554" s="67"/>
      <c r="D554" s="14"/>
      <c r="E554" s="14"/>
      <c r="F554" s="14"/>
      <c r="G554" s="14"/>
      <c r="H554" s="14"/>
      <c r="I554" s="14"/>
      <c r="J554" s="87"/>
      <c r="K554" s="14"/>
      <c r="L554" s="14"/>
      <c r="M554" s="14"/>
      <c r="N554" s="14"/>
      <c r="O554" s="14"/>
      <c r="P554" s="14"/>
      <c r="Q554" s="14"/>
      <c r="R554" s="14"/>
      <c r="S554" s="14"/>
      <c r="T554" s="14"/>
    </row>
    <row r="555" spans="1:20" x14ac:dyDescent="0.2">
      <c r="A555" s="14"/>
      <c r="B555" s="14"/>
      <c r="C555" s="67"/>
      <c r="D555" s="14"/>
      <c r="E555" s="14"/>
      <c r="F555" s="14"/>
      <c r="G555" s="14"/>
      <c r="H555" s="14"/>
      <c r="I555" s="14"/>
      <c r="J555" s="87"/>
      <c r="K555" s="14"/>
      <c r="L555" s="14"/>
      <c r="M555" s="14"/>
      <c r="N555" s="14"/>
      <c r="O555" s="14"/>
      <c r="P555" s="14"/>
      <c r="Q555" s="14"/>
      <c r="R555" s="14"/>
      <c r="S555" s="14"/>
      <c r="T555" s="14"/>
    </row>
    <row r="556" spans="1:20" x14ac:dyDescent="0.2">
      <c r="A556" s="14"/>
      <c r="B556" s="14"/>
      <c r="C556" s="67"/>
      <c r="D556" s="14"/>
      <c r="E556" s="14"/>
      <c r="F556" s="14"/>
      <c r="G556" s="14"/>
      <c r="H556" s="14"/>
      <c r="I556" s="14"/>
      <c r="J556" s="87"/>
      <c r="K556" s="14"/>
      <c r="L556" s="14"/>
      <c r="M556" s="14"/>
      <c r="N556" s="14"/>
      <c r="O556" s="14"/>
      <c r="P556" s="14"/>
      <c r="Q556" s="14"/>
      <c r="R556" s="14"/>
      <c r="S556" s="14"/>
      <c r="T556" s="14"/>
    </row>
    <row r="557" spans="1:20" x14ac:dyDescent="0.2">
      <c r="A557" s="14"/>
      <c r="B557" s="14"/>
      <c r="C557" s="67"/>
      <c r="D557" s="14"/>
      <c r="E557" s="14"/>
      <c r="F557" s="14"/>
      <c r="G557" s="14"/>
      <c r="H557" s="14"/>
      <c r="I557" s="14"/>
      <c r="J557" s="87"/>
      <c r="K557" s="14"/>
      <c r="L557" s="14"/>
      <c r="M557" s="14"/>
      <c r="N557" s="14"/>
      <c r="O557" s="14"/>
      <c r="P557" s="14"/>
      <c r="Q557" s="14"/>
      <c r="R557" s="14"/>
      <c r="S557" s="14"/>
      <c r="T557" s="14"/>
    </row>
    <row r="558" spans="1:20" x14ac:dyDescent="0.2">
      <c r="A558" s="14"/>
      <c r="B558" s="14"/>
      <c r="C558" s="67"/>
      <c r="D558" s="14"/>
      <c r="E558" s="14"/>
      <c r="F558" s="14"/>
      <c r="G558" s="14"/>
      <c r="H558" s="14"/>
      <c r="I558" s="14"/>
      <c r="J558" s="87"/>
      <c r="K558" s="14"/>
      <c r="L558" s="14"/>
      <c r="M558" s="14"/>
      <c r="N558" s="14"/>
      <c r="O558" s="14"/>
      <c r="P558" s="14"/>
      <c r="Q558" s="14"/>
      <c r="R558" s="14"/>
      <c r="S558" s="14"/>
      <c r="T558" s="14"/>
    </row>
    <row r="559" spans="1:20" x14ac:dyDescent="0.2">
      <c r="A559" s="14"/>
      <c r="B559" s="14"/>
      <c r="C559" s="67"/>
      <c r="D559" s="14"/>
      <c r="E559" s="14"/>
      <c r="F559" s="14"/>
      <c r="G559" s="14"/>
      <c r="H559" s="14"/>
      <c r="I559" s="14"/>
      <c r="J559" s="87"/>
      <c r="K559" s="14"/>
      <c r="L559" s="14"/>
      <c r="M559" s="14"/>
      <c r="N559" s="14"/>
      <c r="O559" s="14"/>
      <c r="P559" s="14"/>
      <c r="Q559" s="14"/>
      <c r="R559" s="14"/>
      <c r="S559" s="14"/>
      <c r="T559" s="14"/>
    </row>
    <row r="560" spans="1:20" x14ac:dyDescent="0.2">
      <c r="A560" s="14"/>
      <c r="B560" s="14"/>
      <c r="C560" s="67"/>
      <c r="D560" s="14"/>
      <c r="E560" s="14"/>
      <c r="F560" s="14"/>
      <c r="G560" s="14"/>
      <c r="H560" s="14"/>
      <c r="I560" s="14"/>
      <c r="J560" s="87"/>
      <c r="K560" s="14"/>
      <c r="L560" s="14"/>
      <c r="M560" s="14"/>
      <c r="N560" s="14"/>
      <c r="O560" s="14"/>
      <c r="P560" s="14"/>
      <c r="Q560" s="14"/>
      <c r="R560" s="14"/>
      <c r="S560" s="14"/>
      <c r="T560" s="14"/>
    </row>
    <row r="561" spans="1:20" x14ac:dyDescent="0.2">
      <c r="A561" s="14"/>
      <c r="B561" s="14"/>
      <c r="C561" s="67"/>
      <c r="D561" s="14"/>
      <c r="E561" s="14"/>
      <c r="F561" s="14"/>
      <c r="G561" s="14"/>
      <c r="H561" s="14"/>
      <c r="I561" s="14"/>
      <c r="J561" s="87"/>
      <c r="K561" s="14"/>
      <c r="L561" s="14"/>
      <c r="M561" s="14"/>
      <c r="N561" s="14"/>
      <c r="O561" s="14"/>
      <c r="P561" s="14"/>
      <c r="Q561" s="14"/>
      <c r="R561" s="14"/>
      <c r="S561" s="14"/>
      <c r="T561" s="14"/>
    </row>
    <row r="562" spans="1:20" x14ac:dyDescent="0.2">
      <c r="A562" s="14"/>
      <c r="B562" s="14"/>
      <c r="C562" s="67"/>
      <c r="D562" s="14"/>
      <c r="E562" s="14"/>
      <c r="F562" s="14"/>
      <c r="G562" s="14"/>
      <c r="H562" s="14"/>
      <c r="I562" s="14"/>
      <c r="J562" s="87"/>
      <c r="K562" s="14"/>
      <c r="L562" s="14"/>
      <c r="M562" s="14"/>
      <c r="N562" s="14"/>
      <c r="O562" s="14"/>
      <c r="P562" s="14"/>
      <c r="Q562" s="14"/>
      <c r="R562" s="14"/>
      <c r="S562" s="14"/>
      <c r="T562" s="14"/>
    </row>
    <row r="563" spans="1:20" x14ac:dyDescent="0.2">
      <c r="A563" s="14"/>
      <c r="B563" s="14"/>
      <c r="C563" s="67"/>
      <c r="D563" s="14"/>
      <c r="E563" s="14"/>
      <c r="F563" s="14"/>
      <c r="G563" s="14"/>
      <c r="H563" s="14"/>
      <c r="I563" s="14"/>
      <c r="J563" s="87"/>
      <c r="K563" s="14"/>
      <c r="L563" s="14"/>
      <c r="M563" s="14"/>
      <c r="N563" s="14"/>
      <c r="O563" s="14"/>
      <c r="P563" s="14"/>
      <c r="Q563" s="14"/>
      <c r="R563" s="14"/>
      <c r="S563" s="14"/>
      <c r="T563" s="14"/>
    </row>
    <row r="564" spans="1:20" x14ac:dyDescent="0.2">
      <c r="A564" s="14"/>
      <c r="B564" s="14"/>
      <c r="C564" s="67"/>
      <c r="D564" s="14"/>
      <c r="E564" s="14"/>
      <c r="F564" s="14"/>
      <c r="G564" s="14"/>
      <c r="H564" s="14"/>
      <c r="I564" s="14"/>
      <c r="J564" s="87"/>
      <c r="K564" s="14"/>
      <c r="L564" s="14"/>
      <c r="M564" s="14"/>
      <c r="N564" s="14"/>
      <c r="O564" s="14"/>
      <c r="P564" s="14"/>
      <c r="Q564" s="14"/>
      <c r="R564" s="14"/>
      <c r="S564" s="14"/>
      <c r="T564" s="14"/>
    </row>
    <row r="565" spans="1:20" x14ac:dyDescent="0.2">
      <c r="A565" s="14"/>
      <c r="B565" s="14"/>
      <c r="C565" s="67"/>
      <c r="D565" s="14"/>
      <c r="E565" s="14"/>
      <c r="F565" s="14"/>
      <c r="G565" s="14"/>
      <c r="H565" s="14"/>
      <c r="I565" s="14"/>
      <c r="J565" s="87"/>
      <c r="K565" s="14"/>
      <c r="L565" s="14"/>
      <c r="M565" s="14"/>
      <c r="N565" s="14"/>
      <c r="O565" s="14"/>
      <c r="P565" s="14"/>
      <c r="Q565" s="14"/>
      <c r="R565" s="14"/>
      <c r="S565" s="14"/>
      <c r="T565" s="14"/>
    </row>
    <row r="566" spans="1:20" x14ac:dyDescent="0.2">
      <c r="A566" s="14"/>
      <c r="B566" s="14"/>
      <c r="C566" s="67"/>
      <c r="D566" s="14"/>
      <c r="E566" s="14"/>
      <c r="F566" s="14"/>
      <c r="G566" s="14"/>
      <c r="H566" s="14"/>
      <c r="I566" s="14"/>
      <c r="J566" s="87"/>
      <c r="K566" s="14"/>
      <c r="L566" s="14"/>
      <c r="M566" s="14"/>
      <c r="N566" s="14"/>
      <c r="O566" s="14"/>
      <c r="P566" s="14"/>
      <c r="Q566" s="14"/>
      <c r="R566" s="14"/>
      <c r="S566" s="14"/>
      <c r="T566" s="14"/>
    </row>
    <row r="567" spans="1:20" x14ac:dyDescent="0.2">
      <c r="A567" s="14"/>
      <c r="B567" s="14"/>
      <c r="C567" s="67"/>
      <c r="D567" s="14"/>
      <c r="E567" s="14"/>
      <c r="F567" s="14"/>
      <c r="G567" s="14"/>
      <c r="H567" s="14"/>
      <c r="I567" s="14"/>
      <c r="J567" s="87"/>
      <c r="K567" s="14"/>
      <c r="L567" s="14"/>
      <c r="M567" s="14"/>
      <c r="N567" s="14"/>
      <c r="O567" s="14"/>
      <c r="P567" s="14"/>
      <c r="Q567" s="14"/>
      <c r="R567" s="14"/>
      <c r="S567" s="14"/>
      <c r="T567" s="14"/>
    </row>
    <row r="568" spans="1:20" x14ac:dyDescent="0.2">
      <c r="A568" s="14"/>
      <c r="B568" s="14"/>
      <c r="C568" s="67"/>
      <c r="D568" s="14"/>
      <c r="E568" s="14"/>
      <c r="F568" s="14"/>
      <c r="G568" s="14"/>
      <c r="H568" s="14"/>
      <c r="I568" s="14"/>
      <c r="J568" s="87"/>
      <c r="K568" s="14"/>
      <c r="L568" s="14"/>
      <c r="M568" s="14"/>
      <c r="N568" s="14"/>
      <c r="O568" s="14"/>
      <c r="P568" s="14"/>
      <c r="Q568" s="14"/>
      <c r="R568" s="14"/>
      <c r="S568" s="14"/>
      <c r="T568" s="14"/>
    </row>
    <row r="569" spans="1:20" x14ac:dyDescent="0.2">
      <c r="A569" s="14"/>
      <c r="B569" s="14"/>
      <c r="C569" s="67"/>
      <c r="D569" s="14"/>
      <c r="E569" s="14"/>
      <c r="F569" s="14"/>
      <c r="G569" s="14"/>
      <c r="H569" s="14"/>
      <c r="I569" s="14"/>
      <c r="J569" s="87"/>
      <c r="K569" s="14"/>
      <c r="L569" s="14"/>
      <c r="M569" s="14"/>
      <c r="N569" s="14"/>
      <c r="O569" s="14"/>
      <c r="P569" s="14"/>
      <c r="Q569" s="14"/>
      <c r="R569" s="14"/>
      <c r="S569" s="14"/>
      <c r="T569" s="14"/>
    </row>
    <row r="570" spans="1:20" x14ac:dyDescent="0.2">
      <c r="A570" s="14"/>
      <c r="B570" s="14"/>
      <c r="C570" s="67"/>
      <c r="D570" s="14"/>
      <c r="E570" s="14"/>
      <c r="F570" s="14"/>
      <c r="G570" s="14"/>
      <c r="H570" s="14"/>
      <c r="I570" s="14"/>
      <c r="J570" s="87"/>
      <c r="K570" s="14"/>
      <c r="L570" s="14"/>
      <c r="M570" s="14"/>
      <c r="N570" s="14"/>
      <c r="O570" s="14"/>
      <c r="P570" s="14"/>
      <c r="Q570" s="14"/>
      <c r="R570" s="14"/>
      <c r="S570" s="14"/>
      <c r="T570" s="14"/>
    </row>
    <row r="571" spans="1:20" x14ac:dyDescent="0.2">
      <c r="A571" s="14"/>
      <c r="B571" s="14"/>
      <c r="C571" s="67"/>
      <c r="D571" s="14"/>
      <c r="E571" s="14"/>
      <c r="F571" s="14"/>
      <c r="G571" s="14"/>
      <c r="H571" s="14"/>
      <c r="I571" s="14"/>
      <c r="J571" s="87"/>
      <c r="K571" s="14"/>
      <c r="L571" s="14"/>
      <c r="M571" s="14"/>
      <c r="N571" s="14"/>
      <c r="O571" s="14"/>
      <c r="P571" s="14"/>
      <c r="Q571" s="14"/>
      <c r="R571" s="14"/>
      <c r="S571" s="14"/>
      <c r="T571" s="14"/>
    </row>
    <row r="572" spans="1:20" x14ac:dyDescent="0.2">
      <c r="A572" s="14"/>
      <c r="B572" s="14"/>
      <c r="C572" s="67"/>
      <c r="D572" s="14"/>
      <c r="E572" s="14"/>
      <c r="F572" s="14"/>
      <c r="G572" s="14"/>
      <c r="H572" s="14"/>
      <c r="I572" s="14"/>
      <c r="J572" s="87"/>
      <c r="K572" s="14"/>
      <c r="L572" s="14"/>
      <c r="M572" s="14"/>
      <c r="N572" s="14"/>
      <c r="O572" s="14"/>
      <c r="P572" s="14"/>
      <c r="Q572" s="14"/>
      <c r="R572" s="14"/>
      <c r="S572" s="14"/>
      <c r="T572" s="14"/>
    </row>
    <row r="573" spans="1:20" x14ac:dyDescent="0.2">
      <c r="A573" s="14"/>
      <c r="B573" s="14"/>
      <c r="C573" s="67"/>
      <c r="D573" s="14"/>
      <c r="E573" s="14"/>
      <c r="F573" s="14"/>
      <c r="G573" s="14"/>
      <c r="H573" s="14"/>
      <c r="I573" s="14"/>
      <c r="J573" s="87"/>
      <c r="K573" s="14"/>
      <c r="L573" s="14"/>
      <c r="M573" s="14"/>
      <c r="N573" s="14"/>
      <c r="O573" s="14"/>
      <c r="P573" s="14"/>
      <c r="Q573" s="14"/>
      <c r="R573" s="14"/>
      <c r="S573" s="14"/>
      <c r="T573" s="14"/>
    </row>
    <row r="574" spans="1:20" x14ac:dyDescent="0.2">
      <c r="A574" s="14"/>
      <c r="B574" s="14"/>
      <c r="C574" s="67"/>
      <c r="D574" s="14"/>
      <c r="E574" s="14"/>
      <c r="F574" s="14"/>
      <c r="G574" s="14"/>
      <c r="H574" s="14"/>
      <c r="I574" s="14"/>
      <c r="J574" s="87"/>
      <c r="K574" s="14"/>
      <c r="L574" s="14"/>
      <c r="M574" s="14"/>
      <c r="N574" s="14"/>
      <c r="O574" s="14"/>
      <c r="P574" s="14"/>
      <c r="Q574" s="14"/>
      <c r="R574" s="14"/>
      <c r="S574" s="14"/>
      <c r="T574" s="14"/>
    </row>
    <row r="575" spans="1:20" x14ac:dyDescent="0.2">
      <c r="A575" s="14"/>
      <c r="B575" s="14"/>
      <c r="C575" s="67"/>
      <c r="D575" s="14"/>
      <c r="E575" s="14"/>
      <c r="F575" s="14"/>
      <c r="G575" s="14"/>
      <c r="H575" s="14"/>
      <c r="I575" s="14"/>
      <c r="J575" s="87"/>
      <c r="K575" s="14"/>
      <c r="L575" s="14"/>
      <c r="M575" s="14"/>
      <c r="N575" s="14"/>
      <c r="O575" s="14"/>
      <c r="P575" s="14"/>
      <c r="Q575" s="14"/>
      <c r="R575" s="14"/>
      <c r="S575" s="14"/>
      <c r="T575" s="14"/>
    </row>
    <row r="576" spans="1:20" x14ac:dyDescent="0.2">
      <c r="A576" s="14"/>
      <c r="B576" s="14"/>
      <c r="C576" s="67"/>
      <c r="D576" s="14"/>
      <c r="E576" s="14"/>
      <c r="F576" s="14"/>
      <c r="G576" s="14"/>
      <c r="H576" s="14"/>
      <c r="I576" s="14"/>
      <c r="J576" s="87"/>
      <c r="K576" s="14"/>
      <c r="L576" s="14"/>
      <c r="M576" s="14"/>
      <c r="N576" s="14"/>
      <c r="O576" s="14"/>
      <c r="P576" s="14"/>
      <c r="Q576" s="14"/>
      <c r="R576" s="14"/>
      <c r="S576" s="14"/>
      <c r="T576" s="14"/>
    </row>
    <row r="577" spans="1:20" x14ac:dyDescent="0.2">
      <c r="A577" s="14"/>
      <c r="B577" s="14"/>
      <c r="C577" s="67"/>
      <c r="D577" s="14"/>
      <c r="E577" s="14"/>
      <c r="F577" s="14"/>
      <c r="G577" s="14"/>
      <c r="H577" s="14"/>
      <c r="I577" s="14"/>
      <c r="J577" s="87"/>
      <c r="K577" s="14"/>
      <c r="L577" s="14"/>
      <c r="M577" s="14"/>
      <c r="N577" s="14"/>
      <c r="O577" s="14"/>
      <c r="P577" s="14"/>
      <c r="Q577" s="14"/>
      <c r="R577" s="14"/>
      <c r="S577" s="14"/>
      <c r="T577" s="14"/>
    </row>
    <row r="578" spans="1:20" x14ac:dyDescent="0.2">
      <c r="A578" s="14"/>
      <c r="B578" s="14"/>
      <c r="C578" s="67"/>
      <c r="D578" s="14"/>
      <c r="E578" s="14"/>
      <c r="F578" s="14"/>
      <c r="G578" s="14"/>
      <c r="H578" s="14"/>
      <c r="I578" s="14"/>
      <c r="J578" s="87"/>
      <c r="K578" s="14"/>
      <c r="L578" s="14"/>
      <c r="M578" s="14"/>
      <c r="N578" s="14"/>
      <c r="O578" s="14"/>
      <c r="P578" s="14"/>
      <c r="Q578" s="14"/>
      <c r="R578" s="14"/>
      <c r="S578" s="14"/>
      <c r="T578" s="14"/>
    </row>
    <row r="579" spans="1:20" x14ac:dyDescent="0.2">
      <c r="A579" s="14"/>
      <c r="B579" s="14"/>
      <c r="C579" s="67"/>
      <c r="D579" s="14"/>
      <c r="E579" s="14"/>
      <c r="F579" s="14"/>
      <c r="G579" s="14"/>
      <c r="H579" s="14"/>
      <c r="I579" s="14"/>
      <c r="J579" s="87"/>
      <c r="K579" s="14"/>
      <c r="L579" s="14"/>
      <c r="M579" s="14"/>
      <c r="N579" s="14"/>
      <c r="O579" s="14"/>
      <c r="P579" s="14"/>
      <c r="Q579" s="14"/>
      <c r="R579" s="14"/>
      <c r="S579" s="14"/>
      <c r="T579" s="14"/>
    </row>
    <row r="580" spans="1:20" x14ac:dyDescent="0.2">
      <c r="A580" s="14"/>
      <c r="B580" s="14"/>
      <c r="C580" s="67"/>
      <c r="D580" s="14"/>
      <c r="E580" s="14"/>
      <c r="F580" s="14"/>
      <c r="G580" s="14"/>
      <c r="H580" s="14"/>
      <c r="I580" s="14"/>
      <c r="J580" s="87"/>
      <c r="K580" s="14"/>
      <c r="L580" s="14"/>
      <c r="M580" s="14"/>
      <c r="N580" s="14"/>
      <c r="O580" s="14"/>
      <c r="P580" s="14"/>
      <c r="Q580" s="14"/>
      <c r="R580" s="14"/>
      <c r="S580" s="14"/>
      <c r="T580" s="14"/>
    </row>
    <row r="581" spans="1:20" x14ac:dyDescent="0.2">
      <c r="A581" s="14"/>
      <c r="B581" s="14"/>
      <c r="C581" s="67"/>
      <c r="D581" s="14"/>
      <c r="E581" s="14"/>
      <c r="F581" s="14"/>
      <c r="G581" s="14"/>
      <c r="H581" s="14"/>
      <c r="I581" s="14"/>
      <c r="J581" s="87"/>
      <c r="K581" s="14"/>
      <c r="L581" s="14"/>
      <c r="M581" s="14"/>
      <c r="N581" s="14"/>
      <c r="O581" s="14"/>
      <c r="P581" s="14"/>
      <c r="Q581" s="14"/>
      <c r="R581" s="14"/>
      <c r="S581" s="14"/>
      <c r="T581" s="14"/>
    </row>
    <row r="582" spans="1:20" x14ac:dyDescent="0.2">
      <c r="A582" s="14"/>
      <c r="B582" s="14"/>
      <c r="C582" s="67"/>
      <c r="D582" s="14"/>
      <c r="E582" s="14"/>
      <c r="F582" s="14"/>
      <c r="G582" s="14"/>
      <c r="H582" s="14"/>
      <c r="I582" s="14"/>
      <c r="J582" s="87"/>
      <c r="K582" s="14"/>
      <c r="L582" s="14"/>
      <c r="M582" s="14"/>
      <c r="N582" s="14"/>
      <c r="O582" s="14"/>
      <c r="P582" s="14"/>
      <c r="Q582" s="14"/>
      <c r="R582" s="14"/>
      <c r="S582" s="14"/>
      <c r="T582" s="14"/>
    </row>
    <row r="583" spans="1:20" x14ac:dyDescent="0.2">
      <c r="A583" s="14"/>
      <c r="B583" s="14"/>
      <c r="C583" s="67"/>
      <c r="D583" s="14"/>
      <c r="E583" s="14"/>
      <c r="F583" s="14"/>
      <c r="G583" s="14"/>
      <c r="H583" s="14"/>
      <c r="I583" s="14"/>
      <c r="J583" s="87"/>
      <c r="K583" s="14"/>
      <c r="L583" s="14"/>
      <c r="M583" s="14"/>
      <c r="N583" s="14"/>
      <c r="O583" s="14"/>
      <c r="P583" s="14"/>
      <c r="Q583" s="14"/>
      <c r="R583" s="14"/>
      <c r="S583" s="14"/>
      <c r="T583" s="14"/>
    </row>
    <row r="584" spans="1:20" x14ac:dyDescent="0.2">
      <c r="A584" s="14"/>
      <c r="B584" s="14"/>
      <c r="C584" s="67"/>
      <c r="D584" s="14"/>
      <c r="E584" s="14"/>
      <c r="F584" s="14"/>
      <c r="G584" s="14"/>
      <c r="H584" s="14"/>
      <c r="I584" s="14"/>
      <c r="J584" s="87"/>
      <c r="K584" s="14"/>
      <c r="L584" s="14"/>
      <c r="M584" s="14"/>
      <c r="N584" s="14"/>
      <c r="O584" s="14"/>
      <c r="P584" s="14"/>
      <c r="Q584" s="14"/>
      <c r="R584" s="14"/>
      <c r="S584" s="14"/>
      <c r="T584" s="14"/>
    </row>
    <row r="585" spans="1:20" x14ac:dyDescent="0.2">
      <c r="A585" s="14"/>
      <c r="B585" s="14"/>
      <c r="C585" s="67"/>
      <c r="D585" s="14"/>
      <c r="E585" s="14"/>
      <c r="F585" s="14"/>
      <c r="G585" s="14"/>
      <c r="H585" s="14"/>
      <c r="I585" s="14"/>
      <c r="J585" s="87"/>
      <c r="K585" s="14"/>
      <c r="L585" s="14"/>
      <c r="M585" s="14"/>
      <c r="N585" s="14"/>
      <c r="O585" s="14"/>
      <c r="P585" s="14"/>
      <c r="Q585" s="14"/>
      <c r="R585" s="14"/>
      <c r="S585" s="14"/>
      <c r="T585" s="14"/>
    </row>
    <row r="586" spans="1:20" x14ac:dyDescent="0.2">
      <c r="A586" s="14"/>
      <c r="B586" s="14"/>
      <c r="C586" s="67"/>
      <c r="D586" s="14"/>
      <c r="E586" s="14"/>
      <c r="F586" s="14"/>
      <c r="G586" s="14"/>
      <c r="H586" s="14"/>
      <c r="I586" s="14"/>
      <c r="J586" s="87"/>
      <c r="K586" s="14"/>
      <c r="L586" s="14"/>
      <c r="M586" s="14"/>
      <c r="N586" s="14"/>
      <c r="O586" s="14"/>
      <c r="P586" s="14"/>
      <c r="Q586" s="14"/>
      <c r="R586" s="14"/>
      <c r="S586" s="14"/>
      <c r="T586" s="14"/>
    </row>
    <row r="587" spans="1:20" x14ac:dyDescent="0.2">
      <c r="A587" s="14"/>
      <c r="B587" s="14"/>
      <c r="C587" s="67"/>
      <c r="D587" s="14"/>
      <c r="E587" s="14"/>
      <c r="F587" s="14"/>
      <c r="G587" s="14"/>
      <c r="H587" s="14"/>
      <c r="I587" s="14"/>
      <c r="J587" s="87"/>
      <c r="K587" s="14"/>
      <c r="L587" s="14"/>
      <c r="M587" s="14"/>
      <c r="N587" s="14"/>
      <c r="O587" s="14"/>
      <c r="P587" s="14"/>
      <c r="Q587" s="14"/>
      <c r="R587" s="14"/>
      <c r="S587" s="14"/>
      <c r="T587" s="14"/>
    </row>
    <row r="588" spans="1:20" x14ac:dyDescent="0.2">
      <c r="A588" s="14"/>
      <c r="B588" s="14"/>
      <c r="C588" s="67"/>
      <c r="D588" s="14"/>
      <c r="E588" s="14"/>
      <c r="F588" s="14"/>
      <c r="G588" s="14"/>
      <c r="H588" s="14"/>
      <c r="I588" s="14"/>
      <c r="J588" s="87"/>
      <c r="K588" s="14"/>
      <c r="L588" s="14"/>
      <c r="M588" s="14"/>
      <c r="N588" s="14"/>
      <c r="O588" s="14"/>
      <c r="P588" s="14"/>
      <c r="Q588" s="14"/>
      <c r="R588" s="14"/>
      <c r="S588" s="14"/>
      <c r="T588" s="14"/>
    </row>
    <row r="589" spans="1:20" x14ac:dyDescent="0.2">
      <c r="A589" s="14"/>
      <c r="B589" s="14"/>
      <c r="C589" s="67"/>
      <c r="D589" s="14"/>
      <c r="E589" s="14"/>
      <c r="F589" s="14"/>
      <c r="G589" s="14"/>
      <c r="H589" s="14"/>
      <c r="I589" s="14"/>
      <c r="J589" s="87"/>
      <c r="K589" s="14"/>
      <c r="L589" s="14"/>
      <c r="M589" s="14"/>
      <c r="N589" s="14"/>
      <c r="O589" s="14"/>
      <c r="P589" s="14"/>
      <c r="Q589" s="14"/>
      <c r="R589" s="14"/>
      <c r="S589" s="14"/>
      <c r="T589" s="14"/>
    </row>
    <row r="590" spans="1:20" x14ac:dyDescent="0.2">
      <c r="A590" s="14"/>
      <c r="B590" s="14"/>
      <c r="C590" s="67"/>
      <c r="D590" s="14"/>
      <c r="E590" s="14"/>
      <c r="F590" s="14"/>
      <c r="G590" s="14"/>
      <c r="H590" s="14"/>
      <c r="I590" s="14"/>
      <c r="J590" s="87"/>
      <c r="K590" s="14"/>
      <c r="L590" s="14"/>
      <c r="M590" s="14"/>
      <c r="N590" s="14"/>
      <c r="O590" s="14"/>
      <c r="P590" s="14"/>
      <c r="Q590" s="14"/>
      <c r="R590" s="14"/>
      <c r="S590" s="14"/>
      <c r="T590" s="14"/>
    </row>
    <row r="591" spans="1:20" x14ac:dyDescent="0.2">
      <c r="A591" s="14"/>
      <c r="B591" s="14"/>
      <c r="C591" s="67"/>
      <c r="D591" s="14"/>
      <c r="E591" s="14"/>
      <c r="F591" s="14"/>
      <c r="G591" s="14"/>
      <c r="H591" s="14"/>
      <c r="I591" s="14"/>
      <c r="J591" s="87"/>
      <c r="K591" s="14"/>
      <c r="L591" s="14"/>
      <c r="M591" s="14"/>
      <c r="N591" s="14"/>
      <c r="O591" s="14"/>
      <c r="P591" s="14"/>
      <c r="Q591" s="14"/>
      <c r="R591" s="14"/>
      <c r="S591" s="14"/>
      <c r="T591" s="14"/>
    </row>
    <row r="592" spans="1:20" x14ac:dyDescent="0.2">
      <c r="A592" s="14"/>
      <c r="B592" s="14"/>
      <c r="C592" s="67"/>
      <c r="D592" s="14"/>
      <c r="E592" s="14"/>
      <c r="F592" s="14"/>
      <c r="G592" s="14"/>
      <c r="H592" s="14"/>
      <c r="I592" s="14"/>
      <c r="J592" s="87"/>
      <c r="K592" s="14"/>
      <c r="L592" s="14"/>
      <c r="M592" s="14"/>
      <c r="N592" s="14"/>
      <c r="O592" s="14"/>
      <c r="P592" s="14"/>
      <c r="Q592" s="14"/>
      <c r="R592" s="14"/>
      <c r="S592" s="14"/>
      <c r="T592" s="14"/>
    </row>
    <row r="593" spans="1:20" x14ac:dyDescent="0.2">
      <c r="A593" s="14"/>
      <c r="B593" s="14"/>
      <c r="C593" s="67"/>
      <c r="D593" s="14"/>
      <c r="E593" s="14"/>
      <c r="F593" s="14"/>
      <c r="G593" s="14"/>
      <c r="H593" s="14"/>
      <c r="I593" s="14"/>
      <c r="J593" s="87"/>
      <c r="K593" s="14"/>
      <c r="L593" s="14"/>
      <c r="M593" s="14"/>
      <c r="N593" s="14"/>
      <c r="O593" s="14"/>
      <c r="P593" s="14"/>
      <c r="Q593" s="14"/>
      <c r="R593" s="14"/>
      <c r="S593" s="14"/>
      <c r="T593" s="14"/>
    </row>
    <row r="594" spans="1:20" x14ac:dyDescent="0.2">
      <c r="A594" s="14"/>
      <c r="B594" s="14"/>
      <c r="C594" s="67"/>
      <c r="D594" s="14"/>
      <c r="E594" s="14"/>
      <c r="F594" s="14"/>
      <c r="G594" s="14"/>
      <c r="H594" s="14"/>
      <c r="I594" s="14"/>
      <c r="J594" s="87"/>
      <c r="K594" s="14"/>
      <c r="L594" s="14"/>
      <c r="M594" s="14"/>
      <c r="N594" s="14"/>
      <c r="O594" s="14"/>
      <c r="P594" s="14"/>
      <c r="Q594" s="14"/>
      <c r="R594" s="14"/>
      <c r="S594" s="14"/>
      <c r="T594" s="14"/>
    </row>
    <row r="595" spans="1:20" x14ac:dyDescent="0.2">
      <c r="A595" s="14"/>
      <c r="B595" s="13"/>
      <c r="C595" s="66"/>
      <c r="D595" s="13"/>
      <c r="E595" s="13"/>
      <c r="F595" s="13"/>
      <c r="G595" s="13"/>
      <c r="H595" s="13"/>
      <c r="I595" s="13"/>
      <c r="J595" s="87"/>
      <c r="K595" s="14"/>
      <c r="L595" s="14"/>
      <c r="M595" s="14"/>
      <c r="N595" s="14"/>
      <c r="O595" s="14"/>
      <c r="P595" s="14"/>
      <c r="Q595" s="14"/>
      <c r="R595" s="14"/>
      <c r="S595" s="14"/>
      <c r="T595" s="14"/>
    </row>
    <row r="596" spans="1:20" x14ac:dyDescent="0.2">
      <c r="A596" s="14"/>
      <c r="J596" s="87"/>
      <c r="K596" s="14"/>
      <c r="L596" s="14"/>
      <c r="M596" s="14"/>
      <c r="N596" s="14"/>
      <c r="O596" s="14"/>
      <c r="P596" s="14"/>
      <c r="Q596" s="14"/>
      <c r="R596" s="14"/>
      <c r="S596" s="14"/>
      <c r="T596" s="14"/>
    </row>
    <row r="597" spans="1:20" x14ac:dyDescent="0.2">
      <c r="A597" s="14"/>
      <c r="J597" s="87"/>
      <c r="K597" s="14"/>
      <c r="L597" s="14"/>
      <c r="M597" s="14"/>
      <c r="N597" s="14"/>
      <c r="O597" s="14"/>
      <c r="P597" s="14"/>
      <c r="Q597" s="14"/>
      <c r="R597" s="14"/>
      <c r="S597" s="14"/>
      <c r="T597" s="14"/>
    </row>
    <row r="598" spans="1:20" x14ac:dyDescent="0.2">
      <c r="A598" s="14"/>
      <c r="J598" s="87"/>
      <c r="K598" s="14"/>
      <c r="L598" s="14"/>
      <c r="M598" s="14"/>
      <c r="N598" s="14"/>
      <c r="O598" s="14"/>
      <c r="P598" s="14"/>
      <c r="Q598" s="14"/>
      <c r="R598" s="14"/>
      <c r="S598" s="14"/>
      <c r="T598" s="14"/>
    </row>
    <row r="599" spans="1:20" x14ac:dyDescent="0.2">
      <c r="A599" s="14"/>
      <c r="J599" s="87"/>
      <c r="K599" s="14"/>
      <c r="L599" s="14"/>
      <c r="M599" s="14"/>
      <c r="N599" s="14"/>
      <c r="O599" s="14"/>
      <c r="P599" s="14"/>
      <c r="Q599" s="14"/>
      <c r="R599" s="14"/>
      <c r="S599" s="14"/>
      <c r="T599" s="14"/>
    </row>
    <row r="600" spans="1:20" x14ac:dyDescent="0.2">
      <c r="A600" s="14"/>
      <c r="J600" s="87"/>
      <c r="K600" s="14"/>
      <c r="L600" s="14"/>
      <c r="M600" s="14"/>
      <c r="N600" s="14"/>
      <c r="O600" s="14"/>
      <c r="P600" s="14"/>
      <c r="Q600" s="14"/>
      <c r="R600" s="14"/>
      <c r="S600" s="14"/>
      <c r="T600" s="14"/>
    </row>
    <row r="601" spans="1:20" x14ac:dyDescent="0.2">
      <c r="A601" s="14"/>
      <c r="J601" s="87"/>
      <c r="K601" s="14"/>
      <c r="L601" s="14"/>
      <c r="M601" s="14"/>
      <c r="N601" s="14"/>
      <c r="O601" s="14"/>
      <c r="P601" s="14"/>
      <c r="Q601" s="14"/>
      <c r="R601" s="14"/>
      <c r="S601" s="14"/>
      <c r="T601" s="14"/>
    </row>
    <row r="602" spans="1:20" x14ac:dyDescent="0.2">
      <c r="A602" s="14"/>
      <c r="J602" s="87"/>
      <c r="K602" s="14"/>
      <c r="L602" s="14"/>
      <c r="M602" s="14"/>
      <c r="N602" s="14"/>
      <c r="O602" s="14"/>
      <c r="P602" s="14"/>
      <c r="Q602" s="14"/>
      <c r="R602" s="14"/>
      <c r="S602" s="14"/>
      <c r="T602" s="14"/>
    </row>
    <row r="603" spans="1:20" x14ac:dyDescent="0.2">
      <c r="A603" s="14"/>
      <c r="J603" s="87"/>
      <c r="K603" s="14"/>
      <c r="L603" s="14"/>
      <c r="M603" s="14"/>
      <c r="N603" s="14"/>
      <c r="O603" s="14"/>
      <c r="P603" s="14"/>
      <c r="Q603" s="14"/>
      <c r="R603" s="14"/>
      <c r="S603" s="14"/>
      <c r="T603" s="14"/>
    </row>
    <row r="604" spans="1:20" x14ac:dyDescent="0.2">
      <c r="A604" s="14"/>
      <c r="J604" s="87"/>
      <c r="K604" s="14"/>
      <c r="L604" s="14"/>
      <c r="M604" s="14"/>
      <c r="N604" s="14"/>
      <c r="O604" s="14"/>
      <c r="P604" s="14"/>
      <c r="Q604" s="14"/>
      <c r="R604" s="14"/>
      <c r="S604" s="14"/>
      <c r="T604" s="14"/>
    </row>
    <row r="605" spans="1:20" x14ac:dyDescent="0.2">
      <c r="A605" s="14"/>
      <c r="J605" s="87"/>
      <c r="K605" s="14"/>
      <c r="L605" s="14"/>
      <c r="M605" s="14"/>
      <c r="N605" s="14"/>
      <c r="O605" s="14"/>
      <c r="P605" s="14"/>
      <c r="Q605" s="14"/>
      <c r="R605" s="14"/>
      <c r="S605" s="14"/>
      <c r="T605" s="14"/>
    </row>
    <row r="606" spans="1:20" x14ac:dyDescent="0.2">
      <c r="A606" s="14"/>
      <c r="J606" s="87"/>
      <c r="K606" s="14"/>
      <c r="L606" s="14"/>
      <c r="M606" s="14"/>
      <c r="N606" s="14"/>
      <c r="O606" s="14"/>
      <c r="P606" s="14"/>
      <c r="Q606" s="14"/>
      <c r="R606" s="14"/>
      <c r="S606" s="14"/>
      <c r="T606" s="14"/>
    </row>
    <row r="607" spans="1:20" x14ac:dyDescent="0.2">
      <c r="A607" s="14"/>
      <c r="J607" s="87"/>
      <c r="K607" s="14"/>
      <c r="L607" s="14"/>
      <c r="M607" s="14"/>
      <c r="N607" s="14"/>
      <c r="O607" s="14"/>
      <c r="P607" s="14"/>
      <c r="Q607" s="14"/>
      <c r="R607" s="14"/>
      <c r="S607" s="14"/>
      <c r="T607" s="14"/>
    </row>
    <row r="608" spans="1:20" x14ac:dyDescent="0.2">
      <c r="A608" s="14"/>
      <c r="J608" s="87"/>
      <c r="K608" s="14"/>
      <c r="L608" s="14"/>
      <c r="M608" s="14"/>
      <c r="N608" s="14"/>
      <c r="O608" s="14"/>
      <c r="P608" s="14"/>
      <c r="Q608" s="14"/>
      <c r="R608" s="14"/>
      <c r="S608" s="14"/>
      <c r="T608" s="14"/>
    </row>
    <row r="609" spans="1:20" x14ac:dyDescent="0.2">
      <c r="A609" s="14"/>
      <c r="J609" s="87"/>
      <c r="K609" s="14"/>
      <c r="L609" s="14"/>
      <c r="M609" s="14"/>
      <c r="N609" s="14"/>
      <c r="O609" s="14"/>
      <c r="P609" s="14"/>
      <c r="Q609" s="14"/>
      <c r="R609" s="14"/>
      <c r="S609" s="14"/>
      <c r="T609" s="14"/>
    </row>
    <row r="610" spans="1:20" x14ac:dyDescent="0.2">
      <c r="A610" s="14"/>
      <c r="J610" s="87"/>
      <c r="K610" s="14"/>
      <c r="L610" s="14"/>
      <c r="M610" s="14"/>
      <c r="N610" s="14"/>
      <c r="O610" s="14"/>
      <c r="P610" s="14"/>
      <c r="Q610" s="14"/>
      <c r="R610" s="14"/>
      <c r="S610" s="14"/>
      <c r="T610" s="14"/>
    </row>
    <row r="611" spans="1:20" x14ac:dyDescent="0.2">
      <c r="A611" s="14"/>
      <c r="J611" s="87"/>
      <c r="K611" s="14"/>
      <c r="L611" s="14"/>
      <c r="M611" s="14"/>
      <c r="N611" s="14"/>
      <c r="O611" s="14"/>
      <c r="P611" s="14"/>
      <c r="Q611" s="14"/>
      <c r="R611" s="14"/>
      <c r="S611" s="14"/>
      <c r="T611" s="14"/>
    </row>
    <row r="612" spans="1:20" x14ac:dyDescent="0.2">
      <c r="A612" s="14"/>
      <c r="J612" s="87"/>
      <c r="K612" s="14"/>
      <c r="L612" s="14"/>
      <c r="M612" s="14"/>
      <c r="N612" s="14"/>
      <c r="O612" s="14"/>
      <c r="P612" s="14"/>
      <c r="Q612" s="14"/>
      <c r="R612" s="14"/>
      <c r="S612" s="14"/>
      <c r="T612" s="14"/>
    </row>
    <row r="613" spans="1:20" x14ac:dyDescent="0.2">
      <c r="A613" s="14"/>
      <c r="J613" s="87"/>
      <c r="K613" s="14"/>
      <c r="L613" s="14"/>
      <c r="M613" s="14"/>
      <c r="N613" s="14"/>
      <c r="O613" s="14"/>
      <c r="P613" s="14"/>
      <c r="Q613" s="14"/>
      <c r="R613" s="14"/>
      <c r="S613" s="14"/>
      <c r="T613" s="14"/>
    </row>
    <row r="614" spans="1:20" x14ac:dyDescent="0.2">
      <c r="A614" s="14"/>
      <c r="J614" s="87"/>
      <c r="K614" s="14"/>
      <c r="L614" s="14"/>
      <c r="M614" s="14"/>
      <c r="N614" s="14"/>
      <c r="O614" s="14"/>
      <c r="P614" s="14"/>
      <c r="Q614" s="14"/>
      <c r="R614" s="14"/>
      <c r="S614" s="14"/>
      <c r="T614" s="14"/>
    </row>
    <row r="615" spans="1:20" x14ac:dyDescent="0.2">
      <c r="A615" s="14"/>
      <c r="J615" s="87"/>
      <c r="K615" s="14"/>
      <c r="L615" s="14"/>
      <c r="M615" s="14"/>
      <c r="N615" s="14"/>
      <c r="O615" s="14"/>
      <c r="P615" s="14"/>
      <c r="Q615" s="14"/>
      <c r="R615" s="14"/>
      <c r="S615" s="14"/>
      <c r="T615" s="14"/>
    </row>
    <row r="616" spans="1:20" x14ac:dyDescent="0.2">
      <c r="A616" s="14"/>
      <c r="J616" s="87"/>
      <c r="K616" s="14"/>
      <c r="L616" s="14"/>
      <c r="M616" s="14"/>
      <c r="N616" s="14"/>
      <c r="O616" s="14"/>
      <c r="P616" s="14"/>
      <c r="Q616" s="14"/>
      <c r="R616" s="14"/>
      <c r="S616" s="14"/>
      <c r="T616" s="14"/>
    </row>
    <row r="617" spans="1:20" x14ac:dyDescent="0.2">
      <c r="A617" s="14"/>
      <c r="J617" s="87"/>
      <c r="K617" s="14"/>
      <c r="L617" s="14"/>
      <c r="M617" s="14"/>
      <c r="N617" s="14"/>
      <c r="O617" s="14"/>
      <c r="P617" s="14"/>
      <c r="Q617" s="14"/>
      <c r="R617" s="14"/>
      <c r="S617" s="14"/>
      <c r="T617" s="14"/>
    </row>
    <row r="618" spans="1:20" x14ac:dyDescent="0.2">
      <c r="A618" s="14"/>
      <c r="J618" s="87"/>
      <c r="K618" s="14"/>
      <c r="L618" s="14"/>
      <c r="M618" s="14"/>
      <c r="N618" s="14"/>
      <c r="O618" s="14"/>
      <c r="P618" s="14"/>
      <c r="Q618" s="14"/>
      <c r="R618" s="14"/>
      <c r="S618" s="14"/>
      <c r="T618" s="14"/>
    </row>
    <row r="619" spans="1:20" x14ac:dyDescent="0.2">
      <c r="A619" s="14"/>
      <c r="J619" s="87"/>
      <c r="K619" s="14"/>
      <c r="L619" s="14"/>
      <c r="M619" s="14"/>
      <c r="N619" s="14"/>
      <c r="O619" s="14"/>
      <c r="P619" s="14"/>
      <c r="Q619" s="14"/>
      <c r="R619" s="14"/>
      <c r="S619" s="14"/>
      <c r="T619" s="14"/>
    </row>
    <row r="620" spans="1:20" x14ac:dyDescent="0.2">
      <c r="A620" s="14"/>
      <c r="J620" s="87"/>
      <c r="K620" s="14"/>
      <c r="L620" s="14"/>
      <c r="M620" s="14"/>
      <c r="N620" s="14"/>
      <c r="O620" s="14"/>
      <c r="P620" s="14"/>
      <c r="Q620" s="14"/>
      <c r="R620" s="14"/>
      <c r="S620" s="14"/>
      <c r="T620" s="14"/>
    </row>
    <row r="621" spans="1:20" x14ac:dyDescent="0.2">
      <c r="A621" s="14"/>
      <c r="J621" s="87"/>
      <c r="K621" s="14"/>
      <c r="L621" s="14"/>
      <c r="M621" s="14"/>
      <c r="N621" s="14"/>
      <c r="O621" s="14"/>
      <c r="P621" s="14"/>
      <c r="Q621" s="14"/>
      <c r="R621" s="14"/>
      <c r="S621" s="14"/>
      <c r="T621" s="14"/>
    </row>
    <row r="622" spans="1:20" x14ac:dyDescent="0.2">
      <c r="A622" s="14"/>
      <c r="J622" s="87"/>
      <c r="K622" s="14"/>
      <c r="L622" s="14"/>
      <c r="M622" s="14"/>
      <c r="N622" s="14"/>
      <c r="O622" s="14"/>
      <c r="P622" s="14"/>
      <c r="Q622" s="14"/>
      <c r="R622" s="14"/>
      <c r="S622" s="14"/>
      <c r="T622" s="14"/>
    </row>
    <row r="623" spans="1:20" x14ac:dyDescent="0.2">
      <c r="A623" s="14"/>
      <c r="J623" s="87"/>
      <c r="K623" s="14"/>
      <c r="L623" s="14"/>
      <c r="M623" s="14"/>
      <c r="N623" s="14"/>
      <c r="O623" s="14"/>
      <c r="P623" s="14"/>
      <c r="Q623" s="14"/>
      <c r="R623" s="14"/>
      <c r="S623" s="14"/>
      <c r="T623" s="14"/>
    </row>
    <row r="624" spans="1:20" x14ac:dyDescent="0.2">
      <c r="A624" s="14"/>
      <c r="J624" s="87"/>
      <c r="K624" s="14"/>
      <c r="L624" s="14"/>
      <c r="M624" s="14"/>
      <c r="N624" s="14"/>
      <c r="O624" s="14"/>
      <c r="P624" s="14"/>
      <c r="Q624" s="14"/>
      <c r="R624" s="14"/>
      <c r="S624" s="14"/>
      <c r="T624" s="14"/>
    </row>
    <row r="625" spans="1:20" x14ac:dyDescent="0.2">
      <c r="A625" s="14"/>
      <c r="J625" s="87"/>
      <c r="K625" s="14"/>
      <c r="L625" s="14"/>
      <c r="M625" s="14"/>
      <c r="N625" s="14"/>
      <c r="O625" s="14"/>
      <c r="P625" s="14"/>
      <c r="Q625" s="14"/>
      <c r="R625" s="14"/>
      <c r="S625" s="14"/>
      <c r="T625" s="14"/>
    </row>
    <row r="626" spans="1:20" x14ac:dyDescent="0.2">
      <c r="A626" s="14"/>
      <c r="J626" s="87"/>
      <c r="K626" s="14"/>
      <c r="L626" s="14"/>
      <c r="M626" s="14"/>
      <c r="N626" s="14"/>
      <c r="O626" s="14"/>
      <c r="P626" s="14"/>
      <c r="Q626" s="14"/>
      <c r="R626" s="14"/>
      <c r="S626" s="14"/>
      <c r="T626" s="14"/>
    </row>
    <row r="627" spans="1:20" x14ac:dyDescent="0.2">
      <c r="A627" s="14"/>
      <c r="J627" s="87"/>
      <c r="K627" s="14"/>
      <c r="L627" s="14"/>
      <c r="M627" s="14"/>
      <c r="N627" s="14"/>
      <c r="O627" s="14"/>
      <c r="P627" s="14"/>
      <c r="Q627" s="14"/>
      <c r="R627" s="14"/>
      <c r="S627" s="14"/>
      <c r="T627" s="14"/>
    </row>
    <row r="628" spans="1:20" x14ac:dyDescent="0.2">
      <c r="A628" s="14"/>
      <c r="J628" s="87"/>
      <c r="K628" s="14"/>
      <c r="L628" s="14"/>
      <c r="M628" s="14"/>
      <c r="N628" s="14"/>
      <c r="O628" s="14"/>
      <c r="P628" s="14"/>
      <c r="Q628" s="14"/>
      <c r="R628" s="14"/>
      <c r="S628" s="14"/>
      <c r="T628" s="14"/>
    </row>
    <row r="629" spans="1:20" x14ac:dyDescent="0.2">
      <c r="A629" s="14"/>
      <c r="J629" s="87"/>
      <c r="K629" s="14"/>
      <c r="L629" s="14"/>
      <c r="M629" s="14"/>
      <c r="N629" s="14"/>
      <c r="O629" s="14"/>
      <c r="P629" s="14"/>
      <c r="Q629" s="14"/>
      <c r="R629" s="14"/>
      <c r="S629" s="14"/>
      <c r="T629" s="14"/>
    </row>
    <row r="630" spans="1:20" x14ac:dyDescent="0.2">
      <c r="A630" s="14"/>
      <c r="J630" s="87"/>
      <c r="K630" s="14"/>
      <c r="L630" s="14"/>
      <c r="M630" s="14"/>
      <c r="N630" s="14"/>
      <c r="O630" s="14"/>
      <c r="P630" s="14"/>
      <c r="Q630" s="14"/>
      <c r="R630" s="14"/>
      <c r="S630" s="14"/>
      <c r="T630" s="14"/>
    </row>
    <row r="631" spans="1:20" x14ac:dyDescent="0.2">
      <c r="A631" s="14"/>
      <c r="J631" s="87"/>
      <c r="K631" s="14"/>
      <c r="L631" s="14"/>
      <c r="M631" s="14"/>
      <c r="N631" s="14"/>
      <c r="O631" s="14"/>
      <c r="P631" s="14"/>
      <c r="Q631" s="14"/>
      <c r="R631" s="14"/>
      <c r="S631" s="14"/>
      <c r="T631" s="14"/>
    </row>
    <row r="632" spans="1:20" x14ac:dyDescent="0.2">
      <c r="A632" s="14"/>
      <c r="J632" s="87"/>
      <c r="K632" s="14"/>
      <c r="L632" s="14"/>
      <c r="M632" s="14"/>
      <c r="N632" s="14"/>
      <c r="O632" s="14"/>
      <c r="P632" s="14"/>
      <c r="Q632" s="14"/>
      <c r="R632" s="14"/>
      <c r="S632" s="14"/>
      <c r="T632" s="14"/>
    </row>
    <row r="633" spans="1:20" x14ac:dyDescent="0.2">
      <c r="A633" s="14"/>
      <c r="J633" s="87"/>
      <c r="K633" s="14"/>
      <c r="L633" s="14"/>
      <c r="M633" s="14"/>
      <c r="N633" s="14"/>
      <c r="O633" s="14"/>
      <c r="P633" s="14"/>
      <c r="Q633" s="14"/>
      <c r="R633" s="14"/>
      <c r="S633" s="14"/>
      <c r="T633" s="14"/>
    </row>
    <row r="634" spans="1:20" x14ac:dyDescent="0.2">
      <c r="A634" s="14"/>
      <c r="J634" s="87"/>
      <c r="K634" s="14"/>
      <c r="L634" s="14"/>
      <c r="M634" s="14"/>
      <c r="N634" s="14"/>
      <c r="O634" s="14"/>
      <c r="P634" s="14"/>
      <c r="Q634" s="14"/>
      <c r="R634" s="14"/>
      <c r="S634" s="14"/>
      <c r="T634" s="14"/>
    </row>
    <row r="635" spans="1:20" x14ac:dyDescent="0.2">
      <c r="A635" s="14"/>
      <c r="J635" s="87"/>
      <c r="K635" s="14"/>
      <c r="L635" s="14"/>
      <c r="M635" s="14"/>
      <c r="N635" s="14"/>
      <c r="O635" s="14"/>
      <c r="P635" s="14"/>
      <c r="Q635" s="14"/>
      <c r="R635" s="14"/>
      <c r="S635" s="14"/>
      <c r="T635" s="14"/>
    </row>
    <row r="636" spans="1:20" x14ac:dyDescent="0.2">
      <c r="A636" s="14"/>
      <c r="J636" s="87"/>
      <c r="K636" s="14"/>
      <c r="L636" s="14"/>
      <c r="M636" s="14"/>
      <c r="N636" s="14"/>
      <c r="O636" s="14"/>
      <c r="P636" s="14"/>
      <c r="Q636" s="14"/>
      <c r="R636" s="14"/>
      <c r="S636" s="14"/>
      <c r="T636" s="14"/>
    </row>
    <row r="637" spans="1:20" x14ac:dyDescent="0.2">
      <c r="A637" s="14"/>
      <c r="J637" s="87"/>
      <c r="K637" s="14"/>
      <c r="L637" s="14"/>
      <c r="M637" s="14"/>
      <c r="N637" s="14"/>
      <c r="O637" s="14"/>
      <c r="P637" s="14"/>
      <c r="Q637" s="14"/>
      <c r="R637" s="14"/>
      <c r="S637" s="14"/>
      <c r="T637" s="14"/>
    </row>
    <row r="638" spans="1:20" x14ac:dyDescent="0.2">
      <c r="A638" s="14"/>
      <c r="J638" s="87"/>
      <c r="K638" s="14"/>
      <c r="L638" s="14"/>
      <c r="M638" s="14"/>
      <c r="N638" s="14"/>
      <c r="O638" s="14"/>
      <c r="P638" s="14"/>
      <c r="Q638" s="14"/>
      <c r="R638" s="14"/>
      <c r="S638" s="14"/>
      <c r="T638" s="14"/>
    </row>
    <row r="639" spans="1:20" x14ac:dyDescent="0.2">
      <c r="A639" s="14"/>
      <c r="J639" s="87"/>
      <c r="K639" s="14"/>
      <c r="L639" s="14"/>
      <c r="M639" s="14"/>
      <c r="N639" s="14"/>
      <c r="O639" s="14"/>
      <c r="P639" s="14"/>
      <c r="Q639" s="14"/>
      <c r="R639" s="14"/>
      <c r="S639" s="14"/>
      <c r="T639" s="14"/>
    </row>
    <row r="640" spans="1:20" x14ac:dyDescent="0.2">
      <c r="A640" s="14"/>
      <c r="J640" s="87"/>
      <c r="K640" s="14"/>
      <c r="L640" s="14"/>
      <c r="M640" s="14"/>
      <c r="N640" s="14"/>
      <c r="O640" s="14"/>
      <c r="P640" s="14"/>
      <c r="Q640" s="14"/>
      <c r="R640" s="14"/>
      <c r="S640" s="14"/>
      <c r="T640" s="14"/>
    </row>
    <row r="641" spans="1:20" x14ac:dyDescent="0.2">
      <c r="A641" s="14"/>
      <c r="J641" s="87"/>
      <c r="K641" s="14"/>
      <c r="L641" s="14"/>
      <c r="M641" s="14"/>
      <c r="N641" s="14"/>
      <c r="O641" s="14"/>
      <c r="P641" s="14"/>
      <c r="Q641" s="14"/>
      <c r="R641" s="14"/>
      <c r="S641" s="14"/>
      <c r="T641" s="14"/>
    </row>
    <row r="642" spans="1:20" x14ac:dyDescent="0.2">
      <c r="A642" s="14"/>
      <c r="J642" s="87"/>
      <c r="K642" s="14"/>
      <c r="L642" s="14"/>
      <c r="M642" s="14"/>
      <c r="N642" s="14"/>
      <c r="O642" s="14"/>
      <c r="P642" s="14"/>
      <c r="Q642" s="14"/>
      <c r="R642" s="14"/>
      <c r="S642" s="14"/>
      <c r="T642" s="14"/>
    </row>
    <row r="643" spans="1:20" x14ac:dyDescent="0.2">
      <c r="A643" s="14"/>
      <c r="J643" s="87"/>
      <c r="K643" s="14"/>
      <c r="L643" s="14"/>
      <c r="M643" s="14"/>
      <c r="N643" s="14"/>
      <c r="O643" s="14"/>
      <c r="P643" s="14"/>
      <c r="Q643" s="14"/>
      <c r="R643" s="14"/>
      <c r="S643" s="14"/>
      <c r="T643" s="14"/>
    </row>
    <row r="644" spans="1:20" x14ac:dyDescent="0.2">
      <c r="A644" s="14"/>
      <c r="J644" s="87"/>
      <c r="K644" s="14"/>
      <c r="L644" s="14"/>
      <c r="M644" s="14"/>
      <c r="N644" s="14"/>
      <c r="O644" s="14"/>
      <c r="P644" s="14"/>
      <c r="Q644" s="14"/>
      <c r="R644" s="14"/>
      <c r="S644" s="14"/>
      <c r="T644" s="14"/>
    </row>
    <row r="645" spans="1:20" x14ac:dyDescent="0.2">
      <c r="A645" s="14"/>
      <c r="J645" s="87"/>
      <c r="K645" s="14"/>
      <c r="L645" s="14"/>
      <c r="M645" s="14"/>
      <c r="N645" s="14"/>
      <c r="O645" s="14"/>
      <c r="P645" s="14"/>
      <c r="Q645" s="14"/>
      <c r="R645" s="14"/>
      <c r="S645" s="14"/>
      <c r="T645" s="14"/>
    </row>
    <row r="646" spans="1:20" x14ac:dyDescent="0.2">
      <c r="A646" s="14"/>
      <c r="J646" s="87"/>
      <c r="K646" s="14"/>
      <c r="L646" s="14"/>
      <c r="M646" s="14"/>
      <c r="N646" s="14"/>
      <c r="O646" s="14"/>
      <c r="P646" s="14"/>
      <c r="Q646" s="14"/>
      <c r="R646" s="14"/>
      <c r="S646" s="14"/>
      <c r="T646" s="14"/>
    </row>
    <row r="647" spans="1:20" x14ac:dyDescent="0.2">
      <c r="A647" s="14"/>
      <c r="J647" s="87"/>
      <c r="K647" s="14"/>
      <c r="L647" s="14"/>
      <c r="M647" s="14"/>
      <c r="N647" s="14"/>
      <c r="O647" s="14"/>
      <c r="P647" s="14"/>
      <c r="Q647" s="14"/>
      <c r="R647" s="14"/>
      <c r="S647" s="14"/>
      <c r="T647" s="14"/>
    </row>
    <row r="648" spans="1:20" x14ac:dyDescent="0.2">
      <c r="A648" s="14"/>
      <c r="J648" s="87"/>
      <c r="K648" s="14"/>
      <c r="L648" s="14"/>
      <c r="M648" s="14"/>
      <c r="N648" s="14"/>
      <c r="O648" s="14"/>
      <c r="P648" s="14"/>
      <c r="Q648" s="14"/>
      <c r="R648" s="14"/>
      <c r="S648" s="14"/>
      <c r="T648" s="14"/>
    </row>
    <row r="649" spans="1:20" x14ac:dyDescent="0.2">
      <c r="A649" s="14"/>
      <c r="J649" s="87"/>
      <c r="K649" s="14"/>
      <c r="L649" s="14"/>
      <c r="M649" s="14"/>
      <c r="N649" s="14"/>
      <c r="O649" s="14"/>
      <c r="P649" s="14"/>
      <c r="Q649" s="14"/>
      <c r="R649" s="14"/>
      <c r="S649" s="14"/>
      <c r="T649" s="14"/>
    </row>
    <row r="650" spans="1:20" x14ac:dyDescent="0.2">
      <c r="A650" s="14"/>
      <c r="J650" s="87"/>
      <c r="K650" s="14"/>
      <c r="L650" s="14"/>
      <c r="M650" s="14"/>
      <c r="N650" s="14"/>
      <c r="O650" s="14"/>
      <c r="P650" s="14"/>
      <c r="Q650" s="14"/>
      <c r="R650" s="14"/>
      <c r="S650" s="14"/>
      <c r="T650" s="14"/>
    </row>
    <row r="651" spans="1:20" x14ac:dyDescent="0.2">
      <c r="A651" s="14"/>
      <c r="J651" s="87"/>
      <c r="K651" s="14"/>
      <c r="L651" s="14"/>
      <c r="M651" s="14"/>
      <c r="N651" s="14"/>
      <c r="O651" s="14"/>
      <c r="P651" s="14"/>
      <c r="Q651" s="14"/>
      <c r="R651" s="14"/>
      <c r="S651" s="14"/>
      <c r="T651" s="14"/>
    </row>
    <row r="652" spans="1:20" x14ac:dyDescent="0.2">
      <c r="A652" s="14"/>
      <c r="J652" s="87"/>
      <c r="K652" s="14"/>
      <c r="L652" s="14"/>
      <c r="M652" s="14"/>
      <c r="N652" s="14"/>
      <c r="O652" s="14"/>
      <c r="P652" s="14"/>
      <c r="Q652" s="14"/>
      <c r="R652" s="14"/>
      <c r="S652" s="14"/>
      <c r="T652" s="14"/>
    </row>
    <row r="653" spans="1:20" x14ac:dyDescent="0.2">
      <c r="A653" s="14"/>
      <c r="J653" s="87"/>
      <c r="K653" s="14"/>
      <c r="L653" s="14"/>
      <c r="M653" s="14"/>
      <c r="N653" s="14"/>
      <c r="O653" s="14"/>
      <c r="P653" s="14"/>
      <c r="Q653" s="14"/>
      <c r="R653" s="14"/>
      <c r="S653" s="14"/>
      <c r="T653" s="14"/>
    </row>
    <row r="654" spans="1:20" x14ac:dyDescent="0.2">
      <c r="A654" s="14"/>
      <c r="J654" s="87"/>
      <c r="K654" s="14"/>
      <c r="L654" s="14"/>
      <c r="M654" s="14"/>
      <c r="N654" s="14"/>
      <c r="O654" s="14"/>
      <c r="P654" s="14"/>
      <c r="Q654" s="14"/>
      <c r="R654" s="14"/>
      <c r="S654" s="14"/>
      <c r="T654" s="14"/>
    </row>
    <row r="655" spans="1:20" x14ac:dyDescent="0.2">
      <c r="A655" s="14"/>
      <c r="J655" s="87"/>
      <c r="K655" s="14"/>
      <c r="L655" s="14"/>
      <c r="M655" s="14"/>
      <c r="N655" s="14"/>
      <c r="O655" s="14"/>
      <c r="P655" s="14"/>
      <c r="Q655" s="14"/>
      <c r="R655" s="14"/>
      <c r="S655" s="14"/>
      <c r="T655" s="14"/>
    </row>
  </sheetData>
  <mergeCells count="32">
    <mergeCell ref="B20:I25"/>
    <mergeCell ref="D19:I19"/>
    <mergeCell ref="D18:I18"/>
    <mergeCell ref="G6:H7"/>
    <mergeCell ref="G12:G16"/>
    <mergeCell ref="I12:I16"/>
    <mergeCell ref="H15:H16"/>
    <mergeCell ref="I6:I7"/>
    <mergeCell ref="I9:I11"/>
    <mergeCell ref="B9:B11"/>
    <mergeCell ref="D9:D11"/>
    <mergeCell ref="B6:B7"/>
    <mergeCell ref="G9:G11"/>
    <mergeCell ref="B18:C18"/>
    <mergeCell ref="B19:C19"/>
    <mergeCell ref="C6:C7"/>
    <mergeCell ref="D6:D7"/>
    <mergeCell ref="E6:E7"/>
    <mergeCell ref="C9:C11"/>
    <mergeCell ref="E9:E11"/>
    <mergeCell ref="F6:F7"/>
    <mergeCell ref="F9:F11"/>
    <mergeCell ref="B12:B16"/>
    <mergeCell ref="C12:C16"/>
    <mergeCell ref="D12:D16"/>
    <mergeCell ref="E12:E16"/>
    <mergeCell ref="F12:F16"/>
    <mergeCell ref="B46:D46"/>
    <mergeCell ref="B42:E42"/>
    <mergeCell ref="B43:D43"/>
    <mergeCell ref="B44:D44"/>
    <mergeCell ref="B45:D45"/>
  </mergeCells>
  <dataValidations count="4">
    <dataValidation type="whole" allowBlank="1" showInputMessage="1" showErrorMessage="1" sqref="D12:D16" xr:uid="{00000000-0002-0000-0900-000000000000}">
      <formula1>0</formula1>
      <formula2>50</formula2>
    </dataValidation>
    <dataValidation type="list" allowBlank="1" showInputMessage="1" showErrorMessage="1" sqref="C26" xr:uid="{00000000-0002-0000-0900-000001000000}">
      <formula1>$C$18:$C$25</formula1>
    </dataValidation>
    <dataValidation type="list" allowBlank="1" showInputMessage="1" showErrorMessage="1" sqref="D8" xr:uid="{00000000-0002-0000-0900-000002000000}">
      <formula1>$B$29:$B$31</formula1>
    </dataValidation>
    <dataValidation type="whole" allowBlank="1" showInputMessage="1" showErrorMessage="1" sqref="D9:D11" xr:uid="{00000000-0002-0000-0900-000003000000}">
      <formula1>10</formula1>
      <formula2>50</formula2>
    </dataValidation>
  </dataValidations>
  <pageMargins left="0.7" right="0.7" top="0.78740157499999996" bottom="0.78740157499999996" header="0.3" footer="0.3"/>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S423"/>
  <sheetViews>
    <sheetView topLeftCell="A6" zoomScaleNormal="100" workbookViewId="0">
      <selection activeCell="B11" sqref="B11:H16"/>
    </sheetView>
  </sheetViews>
  <sheetFormatPr defaultColWidth="9.140625" defaultRowHeight="12.75" x14ac:dyDescent="0.2"/>
  <cols>
    <col min="1" max="1" width="2.85546875" customWidth="1"/>
    <col min="2" max="2" width="8.140625" customWidth="1"/>
    <col min="3" max="3" width="17.28515625" customWidth="1"/>
    <col min="4" max="4" width="9.85546875" customWidth="1"/>
    <col min="5" max="5" width="9.5703125" customWidth="1"/>
    <col min="6" max="6" width="9.42578125" customWidth="1"/>
    <col min="7" max="7" width="65.5703125" customWidth="1"/>
    <col min="8" max="8" width="15" customWidth="1"/>
  </cols>
  <sheetData>
    <row r="1" spans="1:45" s="18" customFormat="1" x14ac:dyDescent="0.2"/>
    <row r="2" spans="1:45" s="18" customFormat="1" ht="18.75" x14ac:dyDescent="0.2">
      <c r="B2" s="15" t="s">
        <v>245</v>
      </c>
      <c r="C2" s="14"/>
      <c r="D2" s="14"/>
    </row>
    <row r="3" spans="1:45" s="18" customFormat="1" x14ac:dyDescent="0.2">
      <c r="B3" s="14"/>
      <c r="C3" s="14"/>
      <c r="D3" s="14"/>
    </row>
    <row r="4" spans="1:45" s="18" customFormat="1" x14ac:dyDescent="0.2">
      <c r="B4" s="36" t="str">
        <f>"Projektová žádost: "&amp;'Id. žádosti'!C4</f>
        <v xml:space="preserve">Projektová žádost: </v>
      </c>
      <c r="C4" s="14"/>
      <c r="D4" s="14"/>
    </row>
    <row r="5" spans="1:45" s="25" customFormat="1" ht="13.5" thickBot="1" x14ac:dyDescent="0.25">
      <c r="A5" s="14"/>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row>
    <row r="6" spans="1:45" ht="27.75" customHeight="1" thickBot="1" x14ac:dyDescent="0.25">
      <c r="A6" s="14"/>
      <c r="B6" s="256" t="s">
        <v>43</v>
      </c>
      <c r="C6" s="256" t="s">
        <v>44</v>
      </c>
      <c r="D6" s="256" t="s">
        <v>45</v>
      </c>
      <c r="E6" s="257" t="s">
        <v>88</v>
      </c>
      <c r="F6" s="257" t="s">
        <v>89</v>
      </c>
      <c r="G6" s="257" t="s">
        <v>216</v>
      </c>
      <c r="H6" s="257" t="s">
        <v>91</v>
      </c>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row>
    <row r="7" spans="1:45" ht="230.25" thickBot="1" x14ac:dyDescent="0.25">
      <c r="A7" s="14"/>
      <c r="B7" s="23" t="s">
        <v>246</v>
      </c>
      <c r="C7" s="40" t="s">
        <v>247</v>
      </c>
      <c r="D7" s="258"/>
      <c r="E7" s="259" t="s">
        <v>248</v>
      </c>
      <c r="F7" s="259" t="s">
        <v>227</v>
      </c>
      <c r="G7" s="27" t="s">
        <v>249</v>
      </c>
      <c r="H7" s="46" t="s">
        <v>223</v>
      </c>
      <c r="I7" s="19"/>
      <c r="J7" s="103"/>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row>
    <row r="8" spans="1:45" ht="91.5" customHeight="1" thickBot="1" x14ac:dyDescent="0.25">
      <c r="A8" s="14"/>
      <c r="B8" s="23" t="s">
        <v>250</v>
      </c>
      <c r="C8" s="40" t="s">
        <v>251</v>
      </c>
      <c r="D8" s="258"/>
      <c r="E8" s="259" t="s">
        <v>248</v>
      </c>
      <c r="F8" s="259" t="s">
        <v>227</v>
      </c>
      <c r="G8" s="27" t="s">
        <v>252</v>
      </c>
      <c r="H8" s="46" t="s">
        <v>223</v>
      </c>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row>
    <row r="9" spans="1:45" s="89" customFormat="1" ht="13.5" customHeight="1" thickBot="1" x14ac:dyDescent="0.25">
      <c r="A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row>
    <row r="10" spans="1:45" ht="13.5" thickBot="1" x14ac:dyDescent="0.25">
      <c r="A10" s="14"/>
      <c r="B10" s="446" t="s">
        <v>236</v>
      </c>
      <c r="C10" s="447"/>
      <c r="D10" s="448" t="str">
        <f>IF(OR(D7="",D8="",),"-",D7+D8)</f>
        <v>-</v>
      </c>
      <c r="E10" s="449"/>
      <c r="F10" s="449"/>
      <c r="G10" s="449"/>
      <c r="H10" s="450"/>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row>
    <row r="11" spans="1:45" ht="12.75" customHeight="1" x14ac:dyDescent="0.2">
      <c r="A11" s="14"/>
      <c r="B11" s="451" t="s">
        <v>253</v>
      </c>
      <c r="C11" s="452"/>
      <c r="D11" s="452"/>
      <c r="E11" s="453"/>
      <c r="F11" s="453"/>
      <c r="G11" s="453"/>
      <c r="H11" s="454"/>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row>
    <row r="12" spans="1:45" x14ac:dyDescent="0.2">
      <c r="A12" s="14"/>
      <c r="B12" s="455"/>
      <c r="C12" s="456"/>
      <c r="D12" s="456"/>
      <c r="E12" s="457"/>
      <c r="F12" s="457"/>
      <c r="G12" s="457"/>
      <c r="H12" s="45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row>
    <row r="13" spans="1:45" x14ac:dyDescent="0.2">
      <c r="A13" s="14"/>
      <c r="B13" s="455"/>
      <c r="C13" s="456"/>
      <c r="D13" s="456"/>
      <c r="E13" s="457"/>
      <c r="F13" s="457"/>
      <c r="G13" s="457"/>
      <c r="H13" s="45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row>
    <row r="14" spans="1:45" x14ac:dyDescent="0.2">
      <c r="A14" s="14"/>
      <c r="B14" s="455"/>
      <c r="C14" s="456"/>
      <c r="D14" s="456"/>
      <c r="E14" s="457"/>
      <c r="F14" s="457"/>
      <c r="G14" s="457"/>
      <c r="H14" s="45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row>
    <row r="15" spans="1:45" x14ac:dyDescent="0.2">
      <c r="A15" s="14"/>
      <c r="B15" s="455"/>
      <c r="C15" s="456"/>
      <c r="D15" s="456"/>
      <c r="E15" s="457"/>
      <c r="F15" s="457"/>
      <c r="G15" s="457"/>
      <c r="H15" s="45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row>
    <row r="16" spans="1:45" ht="13.5" thickBot="1" x14ac:dyDescent="0.25">
      <c r="A16" s="14"/>
      <c r="B16" s="459"/>
      <c r="C16" s="460"/>
      <c r="D16" s="460"/>
      <c r="E16" s="461"/>
      <c r="F16" s="461"/>
      <c r="G16" s="461"/>
      <c r="H16" s="462"/>
      <c r="I16" s="25"/>
      <c r="J16" s="25"/>
      <c r="K16" s="25"/>
      <c r="L16" s="25"/>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row>
    <row r="17" spans="1:44" x14ac:dyDescent="0.2">
      <c r="A17" s="9"/>
      <c r="B17" s="25"/>
      <c r="C17" s="25"/>
      <c r="D17" s="25"/>
      <c r="E17" s="25"/>
      <c r="F17" s="25"/>
      <c r="G17" s="25"/>
      <c r="H17" s="25"/>
      <c r="I17" s="130"/>
      <c r="J17" s="130"/>
      <c r="K17" s="130"/>
      <c r="L17" s="130"/>
      <c r="M17" s="19"/>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row>
    <row r="18" spans="1:44" s="130" customFormat="1" ht="12.95" customHeight="1" x14ac:dyDescent="0.2">
      <c r="A18" s="260"/>
      <c r="B18" s="381" t="s">
        <v>254</v>
      </c>
      <c r="C18" s="382"/>
      <c r="D18" s="382"/>
      <c r="E18" s="383"/>
      <c r="F18" s="463"/>
      <c r="G18" s="465"/>
      <c r="H18" s="466"/>
      <c r="I18" s="261"/>
      <c r="M18" s="26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row>
    <row r="19" spans="1:44" s="130" customFormat="1" ht="29.45" customHeight="1" x14ac:dyDescent="0.2">
      <c r="A19" s="260"/>
      <c r="B19" s="384" t="s">
        <v>255</v>
      </c>
      <c r="C19" s="385"/>
      <c r="D19" s="386"/>
      <c r="E19" s="272"/>
      <c r="F19" s="464"/>
      <c r="G19" s="261"/>
      <c r="H19" s="261"/>
      <c r="I19" s="261"/>
      <c r="M19" s="26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row>
    <row r="20" spans="1:44" s="130" customFormat="1" ht="24.6" customHeight="1" x14ac:dyDescent="0.2">
      <c r="A20" s="260"/>
      <c r="B20" s="384" t="s">
        <v>256</v>
      </c>
      <c r="C20" s="385"/>
      <c r="D20" s="386"/>
      <c r="E20" s="273"/>
      <c r="F20" s="263"/>
      <c r="G20" s="467"/>
      <c r="H20" s="464"/>
      <c r="I20" s="264"/>
      <c r="M20" s="26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row>
    <row r="21" spans="1:44" s="130" customFormat="1" ht="13.5" customHeight="1" x14ac:dyDescent="0.2">
      <c r="A21" s="260"/>
      <c r="B21" s="387" t="s">
        <v>257</v>
      </c>
      <c r="C21" s="388"/>
      <c r="D21" s="389"/>
      <c r="E21" s="274"/>
      <c r="I21" s="264"/>
      <c r="M21" s="26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row>
    <row r="22" spans="1:44" s="130" customFormat="1" ht="51" customHeight="1" thickBot="1" x14ac:dyDescent="0.25">
      <c r="A22" s="260"/>
      <c r="B22" s="468" t="s">
        <v>258</v>
      </c>
      <c r="C22" s="469"/>
      <c r="D22" s="470"/>
      <c r="E22" s="271" t="str">
        <f>IFERROR('Id. žádosti'!C11/K.7_hospodárnost!E21,"n.a.")</f>
        <v>n.a.</v>
      </c>
      <c r="M22" s="26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row>
    <row r="23" spans="1:44" s="130" customFormat="1" ht="13.5" thickBot="1" x14ac:dyDescent="0.25">
      <c r="A23" s="260"/>
      <c r="B23" s="379" t="s">
        <v>259</v>
      </c>
      <c r="C23" s="380"/>
      <c r="D23" s="380"/>
      <c r="E23" s="265" t="str">
        <f>IF(OR(E19=0,E20=0,),"n.a.",IF(ROUND(E20,2)=ROUND(E22,2),50,ROUND(50-((E22-E20)/(E19-E20)*50),0)))</f>
        <v>n.a.</v>
      </c>
      <c r="M23" s="26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row>
    <row r="24" spans="1:44" s="130" customFormat="1" x14ac:dyDescent="0.2">
      <c r="A24" s="260"/>
      <c r="M24" s="26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row>
    <row r="25" spans="1:44" s="130" customFormat="1" ht="12.75" customHeight="1" x14ac:dyDescent="0.2">
      <c r="A25" s="260"/>
      <c r="M25" s="26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row>
    <row r="26" spans="1:44" s="130" customFormat="1" x14ac:dyDescent="0.2">
      <c r="A26" s="260"/>
      <c r="M26" s="26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row>
    <row r="27" spans="1:44" s="130" customFormat="1" x14ac:dyDescent="0.2">
      <c r="A27" s="260"/>
      <c r="M27" s="26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row>
    <row r="28" spans="1:44" s="130" customFormat="1" x14ac:dyDescent="0.2">
      <c r="A28" s="260"/>
      <c r="I28" s="264"/>
      <c r="M28" s="26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row>
    <row r="29" spans="1:44" s="130" customFormat="1" x14ac:dyDescent="0.2">
      <c r="A29" s="260"/>
      <c r="I29" s="445"/>
      <c r="M29" s="26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row>
    <row r="30" spans="1:44" s="130" customFormat="1" x14ac:dyDescent="0.2">
      <c r="A30" s="260"/>
      <c r="B30" s="266"/>
      <c r="C30" s="267"/>
      <c r="D30" s="266"/>
      <c r="E30" s="264"/>
      <c r="F30" s="264"/>
      <c r="G30" s="268"/>
      <c r="H30" s="269"/>
      <c r="I30" s="445"/>
      <c r="M30" s="26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row>
    <row r="31" spans="1:44" s="130" customFormat="1" x14ac:dyDescent="0.2">
      <c r="A31" s="260"/>
      <c r="B31" s="266"/>
      <c r="C31" s="267"/>
      <c r="D31" s="266"/>
      <c r="E31" s="264"/>
      <c r="F31" s="264"/>
      <c r="G31" s="268"/>
      <c r="H31" s="269"/>
      <c r="I31" s="445"/>
      <c r="M31" s="26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row>
    <row r="32" spans="1:44" s="130" customFormat="1" x14ac:dyDescent="0.2">
      <c r="A32" s="260"/>
      <c r="B32" s="266"/>
      <c r="C32" s="267"/>
      <c r="D32" s="266"/>
      <c r="E32" s="264"/>
      <c r="F32" s="264"/>
      <c r="G32" s="268"/>
      <c r="H32" s="269"/>
      <c r="I32" s="445"/>
      <c r="M32" s="26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row>
    <row r="33" spans="1:44" s="130" customFormat="1" x14ac:dyDescent="0.2">
      <c r="A33" s="260"/>
      <c r="B33" s="266"/>
      <c r="C33" s="267"/>
      <c r="D33" s="266"/>
      <c r="E33" s="264"/>
      <c r="F33" s="264"/>
      <c r="G33" s="268"/>
      <c r="H33" s="269"/>
      <c r="I33" s="445"/>
      <c r="M33" s="26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row>
    <row r="34" spans="1:44" x14ac:dyDescent="0.2">
      <c r="A34" s="9"/>
      <c r="B34" s="130"/>
      <c r="C34" s="130"/>
      <c r="D34" s="130"/>
      <c r="E34" s="130"/>
      <c r="F34" s="130"/>
      <c r="G34" s="130"/>
      <c r="H34" s="130"/>
      <c r="I34" s="130"/>
      <c r="J34" s="130"/>
      <c r="K34" s="130"/>
      <c r="L34" s="130"/>
      <c r="M34" s="19"/>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row>
    <row r="35" spans="1:44" x14ac:dyDescent="0.2">
      <c r="A35" s="9"/>
      <c r="B35" s="130"/>
      <c r="C35" s="130"/>
      <c r="D35" s="130"/>
      <c r="E35" s="130"/>
      <c r="F35" s="130"/>
      <c r="G35" s="130"/>
      <c r="H35" s="130"/>
      <c r="I35" s="130"/>
      <c r="J35" s="130"/>
      <c r="K35" s="130"/>
      <c r="L35" s="130"/>
      <c r="M35" s="19"/>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row>
    <row r="36" spans="1:44" x14ac:dyDescent="0.2">
      <c r="A36" s="9"/>
      <c r="B36" s="130"/>
      <c r="C36" s="130"/>
      <c r="D36" s="130"/>
      <c r="E36" s="130"/>
      <c r="F36" s="130"/>
      <c r="G36" s="130"/>
      <c r="H36" s="130"/>
      <c r="I36" s="130"/>
      <c r="J36" s="130"/>
      <c r="K36" s="130"/>
      <c r="L36" s="130"/>
      <c r="M36" s="19"/>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row>
    <row r="37" spans="1:44" x14ac:dyDescent="0.2">
      <c r="A37" s="9"/>
      <c r="B37" s="130"/>
      <c r="C37" s="130"/>
      <c r="D37" s="130"/>
      <c r="E37" s="130"/>
      <c r="F37" s="130"/>
      <c r="G37" s="130"/>
      <c r="H37" s="130"/>
      <c r="I37" s="130"/>
      <c r="J37" s="130"/>
      <c r="K37" s="130"/>
      <c r="L37" s="130"/>
      <c r="M37" s="19"/>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row>
    <row r="38" spans="1:44" x14ac:dyDescent="0.2">
      <c r="A38" s="9"/>
      <c r="B38" s="130"/>
      <c r="C38" s="130"/>
      <c r="D38" s="130"/>
      <c r="E38" s="130"/>
      <c r="F38" s="130"/>
      <c r="G38" s="130"/>
      <c r="H38" s="130"/>
      <c r="I38" s="130"/>
      <c r="J38" s="130"/>
      <c r="K38" s="130"/>
      <c r="L38" s="130"/>
      <c r="M38" s="19"/>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row>
    <row r="39" spans="1:44" x14ac:dyDescent="0.2">
      <c r="A39" s="9"/>
      <c r="B39" s="130"/>
      <c r="C39" s="130"/>
      <c r="D39" s="130"/>
      <c r="E39" s="130"/>
      <c r="F39" s="130"/>
      <c r="G39" s="130"/>
      <c r="H39" s="130"/>
      <c r="I39" s="130"/>
      <c r="J39" s="130"/>
      <c r="K39" s="130"/>
      <c r="L39" s="130"/>
      <c r="M39" s="19"/>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row>
    <row r="40" spans="1:44" x14ac:dyDescent="0.2">
      <c r="A40" s="9"/>
      <c r="B40" s="130"/>
      <c r="C40" s="130"/>
      <c r="D40" s="130"/>
      <c r="E40" s="130"/>
      <c r="F40" s="130"/>
      <c r="G40" s="130"/>
      <c r="H40" s="130"/>
      <c r="I40" s="130"/>
      <c r="J40" s="130"/>
      <c r="K40" s="130"/>
      <c r="L40" s="130"/>
      <c r="M40" s="19"/>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row>
    <row r="41" spans="1:44" x14ac:dyDescent="0.2">
      <c r="A41" s="9"/>
      <c r="B41" s="130"/>
      <c r="C41" s="130"/>
      <c r="D41" s="130"/>
      <c r="E41" s="130"/>
      <c r="F41" s="130"/>
      <c r="G41" s="130"/>
      <c r="H41" s="130"/>
      <c r="I41" s="130"/>
      <c r="J41" s="130"/>
      <c r="K41" s="130"/>
      <c r="L41" s="130"/>
      <c r="M41" s="19"/>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row>
    <row r="42" spans="1:44" x14ac:dyDescent="0.2">
      <c r="A42" s="9"/>
      <c r="B42" s="130"/>
      <c r="C42" s="130"/>
      <c r="D42" s="130"/>
      <c r="E42" s="130"/>
      <c r="F42" s="130"/>
      <c r="G42" s="130"/>
      <c r="H42" s="130"/>
      <c r="I42" s="130"/>
      <c r="J42" s="130"/>
      <c r="K42" s="130"/>
      <c r="L42" s="130"/>
      <c r="M42" s="19"/>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row>
    <row r="43" spans="1:44" x14ac:dyDescent="0.2">
      <c r="A43" s="9"/>
      <c r="B43" s="130"/>
      <c r="C43" s="130"/>
      <c r="D43" s="130"/>
      <c r="E43" s="130"/>
      <c r="F43" s="130"/>
      <c r="G43" s="130"/>
      <c r="H43" s="130"/>
      <c r="I43" s="130"/>
      <c r="J43" s="130"/>
      <c r="K43" s="130"/>
      <c r="L43" s="130"/>
      <c r="M43" s="19"/>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row>
    <row r="44" spans="1:44" x14ac:dyDescent="0.2">
      <c r="A44" s="9"/>
      <c r="B44" s="130"/>
      <c r="C44" s="130"/>
      <c r="D44" s="130"/>
      <c r="E44" s="130"/>
      <c r="F44" s="130"/>
      <c r="G44" s="130"/>
      <c r="H44" s="130"/>
      <c r="I44" s="130"/>
      <c r="J44" s="130"/>
      <c r="K44" s="130"/>
      <c r="L44" s="130"/>
      <c r="M44" s="19"/>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row>
    <row r="45" spans="1:44" x14ac:dyDescent="0.2">
      <c r="A45" s="9"/>
      <c r="B45" s="130"/>
      <c r="C45" s="130"/>
      <c r="D45" s="130"/>
      <c r="E45" s="130"/>
      <c r="F45" s="130"/>
      <c r="G45" s="130"/>
      <c r="H45" s="130"/>
      <c r="I45" s="130"/>
      <c r="J45" s="130"/>
      <c r="K45" s="130"/>
      <c r="L45" s="130"/>
      <c r="M45" s="19"/>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row>
    <row r="46" spans="1:44" x14ac:dyDescent="0.2">
      <c r="A46" s="9"/>
      <c r="B46" s="130"/>
      <c r="C46" s="130"/>
      <c r="D46" s="130"/>
      <c r="E46" s="130"/>
      <c r="F46" s="130"/>
      <c r="G46" s="130"/>
      <c r="H46" s="130"/>
      <c r="I46" s="130"/>
      <c r="J46" s="130"/>
      <c r="K46" s="130"/>
      <c r="L46" s="130"/>
      <c r="M46" s="19"/>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row>
    <row r="47" spans="1:44" x14ac:dyDescent="0.2">
      <c r="A47" s="14"/>
      <c r="B47" s="270"/>
      <c r="C47" s="270"/>
      <c r="D47" s="270"/>
      <c r="E47" s="270"/>
      <c r="F47" s="270"/>
      <c r="G47" s="270"/>
      <c r="H47" s="270"/>
      <c r="I47" s="270"/>
      <c r="J47" s="270"/>
      <c r="K47" s="270"/>
      <c r="L47" s="270"/>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row>
    <row r="48" spans="1:44" x14ac:dyDescent="0.2">
      <c r="A48" s="14"/>
      <c r="B48" s="102"/>
      <c r="C48" s="102"/>
      <c r="D48" s="102"/>
      <c r="E48" s="102"/>
      <c r="F48" s="102"/>
      <c r="G48" s="102"/>
      <c r="H48" s="102"/>
      <c r="I48" s="102"/>
      <c r="J48" s="102"/>
      <c r="K48" s="102"/>
      <c r="L48" s="102"/>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row>
    <row r="49" spans="1:44" x14ac:dyDescent="0.2">
      <c r="A49" s="14"/>
      <c r="B49" s="102"/>
      <c r="C49" s="102"/>
      <c r="D49" s="102"/>
      <c r="E49" s="102"/>
      <c r="F49" s="102"/>
      <c r="G49" s="102"/>
      <c r="H49" s="102"/>
      <c r="I49" s="102"/>
      <c r="J49" s="102"/>
      <c r="K49" s="102"/>
      <c r="L49" s="102"/>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row>
    <row r="50" spans="1:44" x14ac:dyDescent="0.2">
      <c r="A50" s="14"/>
      <c r="B50" s="102"/>
      <c r="C50" s="102"/>
      <c r="D50" s="102"/>
      <c r="E50" s="102"/>
      <c r="F50" s="102"/>
      <c r="G50" s="102"/>
      <c r="H50" s="102"/>
      <c r="I50" s="102"/>
      <c r="J50" s="102"/>
      <c r="K50" s="102"/>
      <c r="L50" s="102"/>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row>
    <row r="51" spans="1:44" x14ac:dyDescent="0.2">
      <c r="A51" s="14"/>
      <c r="B51" s="102"/>
      <c r="C51" s="102"/>
      <c r="D51" s="102"/>
      <c r="E51" s="102"/>
      <c r="F51" s="102"/>
      <c r="G51" s="102"/>
      <c r="H51" s="102"/>
      <c r="I51" s="102"/>
      <c r="J51" s="102"/>
      <c r="K51" s="102"/>
      <c r="L51" s="102"/>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row>
    <row r="52" spans="1:44" x14ac:dyDescent="0.2">
      <c r="A52" s="14"/>
      <c r="B52" s="102"/>
      <c r="C52" s="102"/>
      <c r="D52" s="102"/>
      <c r="E52" s="102"/>
      <c r="F52" s="102"/>
      <c r="G52" s="102"/>
      <c r="H52" s="102"/>
      <c r="I52" s="102"/>
      <c r="J52" s="102"/>
      <c r="K52" s="102"/>
      <c r="L52" s="102"/>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row>
    <row r="53" spans="1:44" x14ac:dyDescent="0.2">
      <c r="A53" s="14"/>
      <c r="B53" s="102"/>
      <c r="C53" s="102"/>
      <c r="D53" s="102"/>
      <c r="E53" s="102"/>
      <c r="F53" s="102"/>
      <c r="G53" s="102"/>
      <c r="H53" s="102"/>
      <c r="I53" s="102"/>
      <c r="J53" s="102"/>
      <c r="K53" s="102"/>
      <c r="L53" s="102"/>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row>
    <row r="54" spans="1:44" x14ac:dyDescent="0.2">
      <c r="A54" s="14"/>
      <c r="B54" s="102"/>
      <c r="C54" s="102"/>
      <c r="D54" s="102"/>
      <c r="E54" s="102"/>
      <c r="F54" s="102"/>
      <c r="G54" s="102"/>
      <c r="H54" s="102"/>
      <c r="I54" s="102"/>
      <c r="J54" s="102"/>
      <c r="K54" s="102"/>
      <c r="L54" s="102"/>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row>
    <row r="55" spans="1:44" x14ac:dyDescent="0.2">
      <c r="A55" s="14"/>
      <c r="B55" s="102"/>
      <c r="C55" s="102"/>
      <c r="D55" s="102"/>
      <c r="E55" s="102"/>
      <c r="F55" s="102"/>
      <c r="G55" s="102"/>
      <c r="H55" s="102"/>
      <c r="I55" s="102"/>
      <c r="J55" s="102"/>
      <c r="K55" s="102"/>
      <c r="L55" s="102"/>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row>
    <row r="56" spans="1:44" x14ac:dyDescent="0.2">
      <c r="A56" s="14"/>
      <c r="B56" s="102"/>
      <c r="C56" s="102"/>
      <c r="D56" s="102"/>
      <c r="E56" s="102"/>
      <c r="F56" s="102"/>
      <c r="G56" s="102"/>
      <c r="H56" s="102"/>
      <c r="I56" s="102"/>
      <c r="J56" s="102"/>
      <c r="K56" s="102"/>
      <c r="L56" s="102"/>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row>
    <row r="57" spans="1:44" x14ac:dyDescent="0.2">
      <c r="A57" s="14"/>
      <c r="B57" s="102"/>
      <c r="C57" s="102"/>
      <c r="D57" s="102"/>
      <c r="E57" s="102"/>
      <c r="F57" s="102"/>
      <c r="G57" s="102"/>
      <c r="H57" s="102"/>
      <c r="I57" s="102"/>
      <c r="J57" s="102"/>
      <c r="K57" s="102"/>
      <c r="L57" s="102"/>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row>
    <row r="58" spans="1:44" x14ac:dyDescent="0.2">
      <c r="A58" s="14"/>
      <c r="B58" s="102"/>
      <c r="C58" s="102"/>
      <c r="D58" s="102"/>
      <c r="E58" s="102"/>
      <c r="F58" s="102"/>
      <c r="G58" s="102"/>
      <c r="H58" s="102"/>
      <c r="I58" s="102"/>
      <c r="J58" s="102"/>
      <c r="K58" s="102"/>
      <c r="L58" s="102"/>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row>
    <row r="59" spans="1:44" x14ac:dyDescent="0.2">
      <c r="A59" s="14"/>
      <c r="B59" s="102"/>
      <c r="C59" s="102"/>
      <c r="D59" s="102"/>
      <c r="E59" s="102"/>
      <c r="F59" s="102"/>
      <c r="G59" s="102"/>
      <c r="H59" s="102"/>
      <c r="I59" s="102"/>
      <c r="J59" s="102"/>
      <c r="K59" s="102"/>
      <c r="L59" s="102"/>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row>
    <row r="60" spans="1:44" x14ac:dyDescent="0.2">
      <c r="A60" s="14"/>
      <c r="B60" s="102"/>
      <c r="C60" s="102"/>
      <c r="D60" s="102"/>
      <c r="E60" s="102"/>
      <c r="F60" s="102"/>
      <c r="G60" s="102"/>
      <c r="H60" s="102"/>
      <c r="I60" s="102"/>
      <c r="J60" s="102"/>
      <c r="K60" s="102"/>
      <c r="L60" s="102"/>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row>
    <row r="61" spans="1:44" x14ac:dyDescent="0.2">
      <c r="A61" s="14"/>
      <c r="B61" s="102"/>
      <c r="C61" s="102"/>
      <c r="D61" s="102"/>
      <c r="E61" s="102"/>
      <c r="F61" s="102"/>
      <c r="G61" s="102"/>
      <c r="H61" s="102"/>
      <c r="I61" s="102"/>
      <c r="J61" s="102"/>
      <c r="K61" s="102"/>
      <c r="L61" s="102"/>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row>
    <row r="62" spans="1:44" x14ac:dyDescent="0.2">
      <c r="A62" s="14"/>
      <c r="B62" s="102"/>
      <c r="C62" s="102"/>
      <c r="D62" s="102"/>
      <c r="E62" s="102"/>
      <c r="F62" s="102"/>
      <c r="G62" s="102"/>
      <c r="H62" s="102"/>
      <c r="I62" s="102"/>
      <c r="J62" s="102"/>
      <c r="K62" s="102"/>
      <c r="L62" s="102"/>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row>
    <row r="63" spans="1:44" x14ac:dyDescent="0.2">
      <c r="A63" s="14"/>
      <c r="B63" s="102"/>
      <c r="C63" s="102"/>
      <c r="D63" s="102"/>
      <c r="E63" s="102"/>
      <c r="F63" s="102"/>
      <c r="G63" s="102"/>
      <c r="H63" s="102"/>
      <c r="I63" s="102"/>
      <c r="J63" s="102"/>
      <c r="K63" s="102"/>
      <c r="L63" s="102"/>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row>
    <row r="64" spans="1:44" x14ac:dyDescent="0.2">
      <c r="A64" s="14"/>
      <c r="B64" s="102"/>
      <c r="C64" s="102"/>
      <c r="D64" s="102"/>
      <c r="E64" s="102"/>
      <c r="F64" s="102"/>
      <c r="G64" s="102"/>
      <c r="H64" s="102"/>
      <c r="I64" s="102"/>
      <c r="J64" s="102"/>
      <c r="K64" s="102"/>
      <c r="L64" s="102"/>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row>
    <row r="65" spans="1:44" x14ac:dyDescent="0.2">
      <c r="A65" s="14"/>
      <c r="B65" s="102"/>
      <c r="C65" s="102"/>
      <c r="D65" s="102"/>
      <c r="E65" s="102"/>
      <c r="F65" s="102"/>
      <c r="G65" s="102"/>
      <c r="H65" s="102"/>
      <c r="I65" s="102"/>
      <c r="J65" s="102"/>
      <c r="K65" s="102"/>
      <c r="L65" s="102"/>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row>
    <row r="66" spans="1:44" x14ac:dyDescent="0.2">
      <c r="A66" s="14"/>
      <c r="B66" s="102"/>
      <c r="C66" s="102"/>
      <c r="D66" s="102"/>
      <c r="E66" s="102"/>
      <c r="F66" s="102"/>
      <c r="G66" s="102"/>
      <c r="H66" s="102"/>
      <c r="I66" s="102"/>
      <c r="J66" s="102"/>
      <c r="K66" s="102"/>
      <c r="L66" s="102"/>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row>
    <row r="67" spans="1:44" x14ac:dyDescent="0.2">
      <c r="A67" s="14"/>
      <c r="B67" s="102"/>
      <c r="C67" s="102"/>
      <c r="D67" s="102"/>
      <c r="E67" s="102"/>
      <c r="F67" s="102"/>
      <c r="G67" s="102"/>
      <c r="H67" s="102"/>
      <c r="I67" s="102"/>
      <c r="J67" s="102"/>
      <c r="K67" s="102"/>
      <c r="L67" s="102"/>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row>
    <row r="68" spans="1:44" x14ac:dyDescent="0.2">
      <c r="A68" s="14"/>
      <c r="B68" s="102"/>
      <c r="C68" s="102"/>
      <c r="D68" s="102"/>
      <c r="E68" s="102"/>
      <c r="F68" s="102"/>
      <c r="G68" s="102"/>
      <c r="H68" s="102"/>
      <c r="I68" s="102"/>
      <c r="J68" s="102"/>
      <c r="K68" s="102"/>
      <c r="L68" s="102"/>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row>
    <row r="69" spans="1:44" x14ac:dyDescent="0.2">
      <c r="A69" s="14"/>
      <c r="B69" s="102"/>
      <c r="C69" s="102"/>
      <c r="D69" s="102"/>
      <c r="E69" s="102"/>
      <c r="F69" s="102"/>
      <c r="G69" s="102"/>
      <c r="H69" s="102"/>
      <c r="I69" s="102"/>
      <c r="J69" s="102"/>
      <c r="K69" s="102"/>
      <c r="L69" s="102"/>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row>
    <row r="70" spans="1:44" x14ac:dyDescent="0.2">
      <c r="A70" s="14"/>
      <c r="B70" s="102"/>
      <c r="C70" s="102"/>
      <c r="D70" s="102"/>
      <c r="E70" s="102"/>
      <c r="F70" s="102"/>
      <c r="G70" s="102"/>
      <c r="H70" s="102"/>
      <c r="I70" s="102"/>
      <c r="J70" s="102"/>
      <c r="K70" s="102"/>
      <c r="L70" s="102"/>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row>
    <row r="71" spans="1:44" x14ac:dyDescent="0.2">
      <c r="A71" s="14"/>
      <c r="B71" s="102"/>
      <c r="C71" s="102"/>
      <c r="D71" s="102"/>
      <c r="E71" s="102"/>
      <c r="F71" s="102"/>
      <c r="G71" s="102"/>
      <c r="H71" s="102"/>
      <c r="I71" s="102"/>
      <c r="J71" s="102"/>
      <c r="K71" s="102"/>
      <c r="L71" s="102"/>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row>
    <row r="72" spans="1:44" x14ac:dyDescent="0.2">
      <c r="A72" s="14"/>
      <c r="B72" s="102"/>
      <c r="C72" s="102"/>
      <c r="D72" s="102"/>
      <c r="E72" s="102"/>
      <c r="F72" s="102"/>
      <c r="G72" s="102"/>
      <c r="H72" s="102"/>
      <c r="I72" s="102"/>
      <c r="J72" s="102"/>
      <c r="K72" s="102"/>
      <c r="L72" s="102"/>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row>
    <row r="73" spans="1:44" x14ac:dyDescent="0.2">
      <c r="A73" s="14"/>
      <c r="B73" s="102"/>
      <c r="C73" s="102"/>
      <c r="D73" s="102"/>
      <c r="E73" s="102"/>
      <c r="F73" s="102"/>
      <c r="G73" s="102"/>
      <c r="H73" s="102"/>
      <c r="I73" s="102"/>
      <c r="J73" s="102"/>
      <c r="K73" s="102"/>
      <c r="L73" s="102"/>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row>
    <row r="74" spans="1:44" x14ac:dyDescent="0.2">
      <c r="A74" s="14"/>
      <c r="B74" s="102"/>
      <c r="C74" s="102"/>
      <c r="D74" s="102"/>
      <c r="E74" s="102"/>
      <c r="F74" s="102"/>
      <c r="G74" s="102"/>
      <c r="H74" s="102"/>
      <c r="I74" s="102"/>
      <c r="J74" s="102"/>
      <c r="K74" s="102"/>
      <c r="L74" s="102"/>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row>
    <row r="75" spans="1:44" x14ac:dyDescent="0.2">
      <c r="A75" s="14"/>
      <c r="B75" s="102"/>
      <c r="C75" s="102"/>
      <c r="D75" s="102"/>
      <c r="E75" s="102"/>
      <c r="F75" s="102"/>
      <c r="G75" s="102"/>
      <c r="H75" s="102"/>
      <c r="I75" s="102"/>
      <c r="J75" s="102"/>
      <c r="K75" s="102"/>
      <c r="L75" s="102"/>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row>
    <row r="76" spans="1:44" x14ac:dyDescent="0.2">
      <c r="A76" s="14"/>
      <c r="B76" s="102"/>
      <c r="C76" s="102"/>
      <c r="D76" s="102"/>
      <c r="E76" s="102"/>
      <c r="F76" s="102"/>
      <c r="G76" s="102"/>
      <c r="H76" s="102"/>
      <c r="I76" s="102"/>
      <c r="J76" s="102"/>
      <c r="K76" s="102"/>
      <c r="L76" s="102"/>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row>
    <row r="77" spans="1:44" x14ac:dyDescent="0.2">
      <c r="A77" s="14"/>
      <c r="B77" s="102"/>
      <c r="C77" s="102"/>
      <c r="D77" s="102"/>
      <c r="E77" s="102"/>
      <c r="F77" s="102"/>
      <c r="G77" s="102"/>
      <c r="H77" s="102"/>
      <c r="I77" s="102"/>
      <c r="J77" s="102"/>
      <c r="K77" s="102"/>
      <c r="L77" s="102"/>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row>
    <row r="78" spans="1:44" x14ac:dyDescent="0.2">
      <c r="A78" s="14"/>
      <c r="B78" s="102"/>
      <c r="C78" s="102"/>
      <c r="D78" s="102"/>
      <c r="E78" s="102"/>
      <c r="F78" s="102"/>
      <c r="G78" s="102"/>
      <c r="H78" s="102"/>
      <c r="I78" s="102"/>
      <c r="J78" s="102"/>
      <c r="K78" s="102"/>
      <c r="L78" s="102"/>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row>
    <row r="79" spans="1:44" x14ac:dyDescent="0.2">
      <c r="A79" s="14"/>
      <c r="B79" s="102"/>
      <c r="C79" s="102"/>
      <c r="D79" s="102"/>
      <c r="E79" s="102"/>
      <c r="F79" s="102"/>
      <c r="G79" s="102"/>
      <c r="H79" s="102"/>
      <c r="I79" s="102"/>
      <c r="J79" s="102"/>
      <c r="K79" s="102"/>
      <c r="L79" s="102"/>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row>
    <row r="80" spans="1:44" x14ac:dyDescent="0.2">
      <c r="A80" s="14"/>
      <c r="B80" s="102"/>
      <c r="C80" s="102"/>
      <c r="D80" s="102"/>
      <c r="E80" s="102"/>
      <c r="F80" s="102"/>
      <c r="G80" s="102"/>
      <c r="H80" s="102"/>
      <c r="I80" s="102"/>
      <c r="J80" s="102"/>
      <c r="K80" s="102"/>
      <c r="L80" s="102"/>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row>
    <row r="81" spans="1:44" x14ac:dyDescent="0.2">
      <c r="A81" s="14"/>
      <c r="B81" s="102"/>
      <c r="C81" s="102"/>
      <c r="D81" s="102"/>
      <c r="E81" s="102"/>
      <c r="F81" s="102"/>
      <c r="G81" s="102"/>
      <c r="H81" s="102"/>
      <c r="I81" s="102"/>
      <c r="J81" s="102"/>
      <c r="K81" s="102"/>
      <c r="L81" s="102"/>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row>
    <row r="82" spans="1:44" x14ac:dyDescent="0.2">
      <c r="A82" s="14"/>
      <c r="B82" s="102"/>
      <c r="C82" s="102"/>
      <c r="D82" s="102"/>
      <c r="E82" s="102"/>
      <c r="F82" s="102"/>
      <c r="G82" s="102"/>
      <c r="H82" s="102"/>
      <c r="I82" s="102"/>
      <c r="J82" s="102"/>
      <c r="K82" s="102"/>
      <c r="L82" s="102"/>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row>
    <row r="83" spans="1:44" x14ac:dyDescent="0.2">
      <c r="A83" s="14"/>
      <c r="B83" s="102"/>
      <c r="C83" s="102"/>
      <c r="D83" s="102"/>
      <c r="E83" s="102"/>
      <c r="F83" s="102"/>
      <c r="G83" s="102"/>
      <c r="H83" s="102"/>
      <c r="I83" s="102"/>
      <c r="J83" s="102"/>
      <c r="K83" s="102"/>
      <c r="L83" s="102"/>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row>
    <row r="84" spans="1:44" x14ac:dyDescent="0.2">
      <c r="A84" s="14"/>
      <c r="B84" s="102"/>
      <c r="C84" s="102"/>
      <c r="D84" s="102"/>
      <c r="E84" s="102"/>
      <c r="F84" s="102"/>
      <c r="G84" s="102"/>
      <c r="H84" s="102"/>
      <c r="I84" s="102"/>
      <c r="J84" s="102"/>
      <c r="K84" s="102"/>
      <c r="L84" s="102"/>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row>
    <row r="85" spans="1:44" x14ac:dyDescent="0.2">
      <c r="A85" s="14"/>
      <c r="B85" s="102"/>
      <c r="C85" s="102"/>
      <c r="D85" s="102"/>
      <c r="E85" s="102"/>
      <c r="F85" s="102"/>
      <c r="G85" s="102"/>
      <c r="H85" s="102"/>
      <c r="I85" s="102"/>
      <c r="J85" s="102"/>
      <c r="K85" s="102"/>
      <c r="L85" s="102"/>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row>
    <row r="86" spans="1:44" x14ac:dyDescent="0.2">
      <c r="A86" s="14"/>
      <c r="B86" s="102"/>
      <c r="C86" s="102"/>
      <c r="D86" s="102"/>
      <c r="E86" s="102"/>
      <c r="F86" s="102"/>
      <c r="G86" s="102"/>
      <c r="H86" s="102"/>
      <c r="I86" s="102"/>
      <c r="J86" s="102"/>
      <c r="K86" s="102"/>
      <c r="L86" s="102"/>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row>
    <row r="87" spans="1:44" x14ac:dyDescent="0.2">
      <c r="A87" s="14"/>
      <c r="B87" s="102"/>
      <c r="C87" s="102"/>
      <c r="D87" s="102"/>
      <c r="E87" s="102"/>
      <c r="F87" s="102"/>
      <c r="G87" s="102"/>
      <c r="H87" s="102"/>
      <c r="I87" s="102"/>
      <c r="J87" s="102"/>
      <c r="K87" s="102"/>
      <c r="L87" s="102"/>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row>
    <row r="88" spans="1:44" x14ac:dyDescent="0.2">
      <c r="A88" s="14"/>
      <c r="B88" s="102"/>
      <c r="C88" s="102"/>
      <c r="D88" s="102"/>
      <c r="E88" s="102"/>
      <c r="F88" s="102"/>
      <c r="G88" s="102"/>
      <c r="H88" s="102"/>
      <c r="I88" s="102"/>
      <c r="J88" s="102"/>
      <c r="K88" s="102"/>
      <c r="L88" s="102"/>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row>
    <row r="89" spans="1:44" x14ac:dyDescent="0.2">
      <c r="A89" s="14"/>
      <c r="B89" s="102"/>
      <c r="C89" s="102"/>
      <c r="D89" s="102"/>
      <c r="E89" s="102"/>
      <c r="F89" s="102"/>
      <c r="G89" s="102"/>
      <c r="H89" s="102"/>
      <c r="I89" s="102"/>
      <c r="J89" s="102"/>
      <c r="K89" s="102"/>
      <c r="L89" s="102"/>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row>
    <row r="90" spans="1:44" x14ac:dyDescent="0.2">
      <c r="A90" s="14"/>
      <c r="B90" s="102"/>
      <c r="C90" s="102"/>
      <c r="D90" s="102"/>
      <c r="E90" s="102"/>
      <c r="F90" s="102"/>
      <c r="G90" s="102"/>
      <c r="H90" s="102"/>
      <c r="I90" s="102"/>
      <c r="J90" s="102"/>
      <c r="K90" s="102"/>
      <c r="L90" s="102"/>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row>
    <row r="91" spans="1:44" x14ac:dyDescent="0.2">
      <c r="A91" s="14"/>
      <c r="B91" s="102"/>
      <c r="C91" s="102"/>
      <c r="D91" s="102"/>
      <c r="E91" s="102"/>
      <c r="F91" s="102"/>
      <c r="G91" s="102"/>
      <c r="H91" s="102"/>
      <c r="I91" s="102"/>
      <c r="J91" s="102"/>
      <c r="K91" s="102"/>
      <c r="L91" s="102"/>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row>
    <row r="92" spans="1:44" x14ac:dyDescent="0.2">
      <c r="A92" s="14"/>
      <c r="B92" s="102"/>
      <c r="C92" s="102"/>
      <c r="D92" s="102"/>
      <c r="E92" s="102"/>
      <c r="F92" s="102"/>
      <c r="G92" s="102"/>
      <c r="H92" s="102"/>
      <c r="I92" s="102"/>
      <c r="J92" s="102"/>
      <c r="K92" s="102"/>
      <c r="L92" s="102"/>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row>
    <row r="93" spans="1:44" x14ac:dyDescent="0.2">
      <c r="A93" s="14"/>
      <c r="B93" s="102"/>
      <c r="C93" s="102"/>
      <c r="D93" s="102"/>
      <c r="E93" s="102"/>
      <c r="F93" s="102"/>
      <c r="G93" s="102"/>
      <c r="H93" s="102"/>
      <c r="I93" s="102"/>
      <c r="J93" s="102"/>
      <c r="K93" s="102"/>
      <c r="L93" s="102"/>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row>
    <row r="94" spans="1:44" x14ac:dyDescent="0.2">
      <c r="A94" s="14"/>
      <c r="B94" s="102"/>
      <c r="C94" s="102"/>
      <c r="D94" s="102"/>
      <c r="E94" s="102"/>
      <c r="F94" s="102"/>
      <c r="G94" s="102"/>
      <c r="H94" s="102"/>
      <c r="I94" s="102"/>
      <c r="J94" s="102"/>
      <c r="K94" s="102"/>
      <c r="L94" s="102"/>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row>
    <row r="95" spans="1:44" x14ac:dyDescent="0.2">
      <c r="A95" s="14"/>
      <c r="B95" s="102"/>
      <c r="C95" s="102"/>
      <c r="D95" s="102"/>
      <c r="E95" s="102"/>
      <c r="F95" s="102"/>
      <c r="G95" s="102"/>
      <c r="H95" s="102"/>
      <c r="I95" s="102"/>
      <c r="J95" s="102"/>
      <c r="K95" s="102"/>
      <c r="L95" s="102"/>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row>
    <row r="96" spans="1:44" x14ac:dyDescent="0.2">
      <c r="A96" s="14"/>
      <c r="B96" s="102"/>
      <c r="C96" s="102"/>
      <c r="D96" s="102"/>
      <c r="E96" s="102"/>
      <c r="F96" s="102"/>
      <c r="G96" s="102"/>
      <c r="H96" s="102"/>
      <c r="I96" s="102"/>
      <c r="J96" s="102"/>
      <c r="K96" s="102"/>
      <c r="L96" s="102"/>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row>
    <row r="97" spans="1:44" x14ac:dyDescent="0.2">
      <c r="A97" s="14"/>
      <c r="B97" s="102"/>
      <c r="C97" s="102"/>
      <c r="D97" s="102"/>
      <c r="E97" s="102"/>
      <c r="F97" s="102"/>
      <c r="G97" s="102"/>
      <c r="H97" s="102"/>
      <c r="I97" s="102"/>
      <c r="J97" s="102"/>
      <c r="K97" s="102"/>
      <c r="L97" s="102"/>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row>
    <row r="98" spans="1:44" x14ac:dyDescent="0.2">
      <c r="A98" s="14"/>
      <c r="B98" s="102"/>
      <c r="C98" s="102"/>
      <c r="D98" s="102"/>
      <c r="E98" s="102"/>
      <c r="F98" s="102"/>
      <c r="G98" s="102"/>
      <c r="H98" s="102"/>
      <c r="I98" s="102"/>
      <c r="J98" s="102"/>
      <c r="K98" s="102"/>
      <c r="L98" s="102"/>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row>
    <row r="99" spans="1:44" x14ac:dyDescent="0.2">
      <c r="A99" s="14"/>
      <c r="B99" s="102"/>
      <c r="C99" s="102"/>
      <c r="D99" s="102"/>
      <c r="E99" s="102"/>
      <c r="F99" s="102"/>
      <c r="G99" s="102"/>
      <c r="H99" s="102"/>
      <c r="I99" s="102"/>
      <c r="J99" s="102"/>
      <c r="K99" s="102"/>
      <c r="L99" s="102"/>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row>
    <row r="100" spans="1:44" x14ac:dyDescent="0.2">
      <c r="A100" s="14"/>
      <c r="B100" s="102"/>
      <c r="C100" s="102"/>
      <c r="D100" s="102"/>
      <c r="E100" s="102"/>
      <c r="F100" s="102"/>
      <c r="G100" s="102"/>
      <c r="H100" s="102"/>
      <c r="I100" s="102"/>
      <c r="J100" s="102"/>
      <c r="K100" s="102"/>
      <c r="L100" s="102"/>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row>
    <row r="101" spans="1:44" x14ac:dyDescent="0.2">
      <c r="A101" s="14"/>
      <c r="B101" s="102"/>
      <c r="C101" s="102"/>
      <c r="D101" s="102"/>
      <c r="E101" s="102"/>
      <c r="F101" s="102"/>
      <c r="G101" s="102"/>
      <c r="H101" s="102"/>
      <c r="I101" s="102"/>
      <c r="J101" s="102"/>
      <c r="K101" s="102"/>
      <c r="L101" s="102"/>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row>
    <row r="102" spans="1:44" x14ac:dyDescent="0.2">
      <c r="A102" s="14"/>
      <c r="B102" s="102"/>
      <c r="C102" s="102"/>
      <c r="D102" s="102"/>
      <c r="E102" s="102"/>
      <c r="F102" s="102"/>
      <c r="G102" s="102"/>
      <c r="H102" s="102"/>
      <c r="I102" s="102"/>
      <c r="J102" s="102"/>
      <c r="K102" s="102"/>
      <c r="L102" s="102"/>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row>
    <row r="103" spans="1:44" x14ac:dyDescent="0.2">
      <c r="A103" s="14"/>
      <c r="B103" s="102"/>
      <c r="C103" s="102"/>
      <c r="D103" s="102"/>
      <c r="E103" s="102"/>
      <c r="F103" s="102"/>
      <c r="G103" s="102"/>
      <c r="H103" s="102"/>
      <c r="I103" s="102"/>
      <c r="J103" s="102"/>
      <c r="K103" s="102"/>
      <c r="L103" s="102"/>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row>
    <row r="104" spans="1:44" x14ac:dyDescent="0.2">
      <c r="A104" s="14"/>
      <c r="B104" s="102"/>
      <c r="C104" s="102"/>
      <c r="D104" s="102"/>
      <c r="E104" s="102"/>
      <c r="F104" s="102"/>
      <c r="G104" s="102"/>
      <c r="H104" s="102"/>
      <c r="I104" s="102"/>
      <c r="J104" s="102"/>
      <c r="K104" s="102"/>
      <c r="L104" s="102"/>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row>
    <row r="105" spans="1:44" x14ac:dyDescent="0.2">
      <c r="A105" s="14"/>
      <c r="B105" s="102"/>
      <c r="C105" s="102"/>
      <c r="D105" s="102"/>
      <c r="E105" s="102"/>
      <c r="F105" s="102"/>
      <c r="G105" s="102"/>
      <c r="H105" s="102"/>
      <c r="I105" s="102"/>
      <c r="J105" s="102"/>
      <c r="K105" s="102"/>
      <c r="L105" s="102"/>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row>
    <row r="106" spans="1:44" x14ac:dyDescent="0.2">
      <c r="A106" s="14"/>
      <c r="B106" s="102"/>
      <c r="C106" s="102"/>
      <c r="D106" s="102"/>
      <c r="E106" s="102"/>
      <c r="F106" s="102"/>
      <c r="G106" s="102"/>
      <c r="H106" s="102"/>
      <c r="I106" s="102"/>
      <c r="J106" s="102"/>
      <c r="K106" s="102"/>
      <c r="L106" s="102"/>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row>
    <row r="107" spans="1:44" x14ac:dyDescent="0.2">
      <c r="A107" s="14"/>
      <c r="B107" s="102"/>
      <c r="C107" s="102"/>
      <c r="D107" s="102"/>
      <c r="E107" s="102"/>
      <c r="F107" s="102"/>
      <c r="G107" s="102"/>
      <c r="H107" s="102"/>
      <c r="I107" s="102"/>
      <c r="J107" s="102"/>
      <c r="K107" s="102"/>
      <c r="L107" s="102"/>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row>
    <row r="108" spans="1:44" x14ac:dyDescent="0.2">
      <c r="A108" s="14"/>
      <c r="B108" s="102"/>
      <c r="C108" s="102"/>
      <c r="D108" s="102"/>
      <c r="E108" s="102"/>
      <c r="F108" s="102"/>
      <c r="G108" s="102"/>
      <c r="H108" s="102"/>
      <c r="I108" s="102"/>
      <c r="J108" s="102"/>
      <c r="K108" s="102"/>
      <c r="L108" s="102"/>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row>
    <row r="109" spans="1:44" x14ac:dyDescent="0.2">
      <c r="A109" s="14"/>
      <c r="B109" s="102"/>
      <c r="C109" s="102"/>
      <c r="D109" s="102"/>
      <c r="E109" s="102"/>
      <c r="F109" s="102"/>
      <c r="G109" s="102"/>
      <c r="H109" s="102"/>
      <c r="I109" s="102"/>
      <c r="J109" s="102"/>
      <c r="K109" s="102"/>
      <c r="L109" s="102"/>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row>
    <row r="110" spans="1:44" x14ac:dyDescent="0.2">
      <c r="A110" s="14"/>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row>
    <row r="111" spans="1:44" x14ac:dyDescent="0.2">
      <c r="A111" s="14"/>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row>
    <row r="112" spans="1:44" x14ac:dyDescent="0.2">
      <c r="A112" s="14"/>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row>
    <row r="113" spans="1:44" x14ac:dyDescent="0.2">
      <c r="A113" s="14"/>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row>
    <row r="114" spans="1:44" x14ac:dyDescent="0.2">
      <c r="A114" s="14"/>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row>
    <row r="115" spans="1:44" x14ac:dyDescent="0.2">
      <c r="A115" s="14"/>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row>
    <row r="116" spans="1:44" x14ac:dyDescent="0.2">
      <c r="A116" s="14"/>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row>
    <row r="117" spans="1:44" x14ac:dyDescent="0.2">
      <c r="A117" s="14"/>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row>
    <row r="118" spans="1:44" x14ac:dyDescent="0.2">
      <c r="A118" s="14"/>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row>
    <row r="119" spans="1:44" x14ac:dyDescent="0.2">
      <c r="A119" s="14"/>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row>
    <row r="120" spans="1:44" x14ac:dyDescent="0.2">
      <c r="A120" s="14"/>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row>
    <row r="121" spans="1:44" x14ac:dyDescent="0.2">
      <c r="A121" s="14"/>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row>
    <row r="122" spans="1:44" x14ac:dyDescent="0.2">
      <c r="A122" s="14"/>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row>
    <row r="123" spans="1:44" x14ac:dyDescent="0.2">
      <c r="A123" s="14"/>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row>
    <row r="124" spans="1:44" x14ac:dyDescent="0.2">
      <c r="A124" s="14"/>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row>
    <row r="125" spans="1:44" x14ac:dyDescent="0.2">
      <c r="A125" s="14"/>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row>
    <row r="126" spans="1:44" x14ac:dyDescent="0.2">
      <c r="A126" s="14"/>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row>
    <row r="127" spans="1:44" x14ac:dyDescent="0.2">
      <c r="A127" s="14"/>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row>
    <row r="128" spans="1:44" x14ac:dyDescent="0.2">
      <c r="A128" s="14"/>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row>
    <row r="129" spans="1:44" x14ac:dyDescent="0.2">
      <c r="A129" s="14"/>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row>
    <row r="130" spans="1:44" x14ac:dyDescent="0.2">
      <c r="A130" s="14"/>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row>
    <row r="131" spans="1:44" x14ac:dyDescent="0.2">
      <c r="A131" s="14"/>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row>
    <row r="132" spans="1:44" x14ac:dyDescent="0.2">
      <c r="A132" s="14"/>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row>
    <row r="133" spans="1:44" x14ac:dyDescent="0.2">
      <c r="A133" s="14"/>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row>
    <row r="134" spans="1:44" x14ac:dyDescent="0.2">
      <c r="A134" s="14"/>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row>
    <row r="135" spans="1:44" x14ac:dyDescent="0.2">
      <c r="A135" s="14"/>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row>
    <row r="136" spans="1:44" x14ac:dyDescent="0.2">
      <c r="A136" s="14"/>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row>
    <row r="137" spans="1:44" x14ac:dyDescent="0.2">
      <c r="A137" s="14"/>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row>
    <row r="138" spans="1:44" x14ac:dyDescent="0.2">
      <c r="A138" s="14"/>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row>
    <row r="139" spans="1:44" x14ac:dyDescent="0.2">
      <c r="A139" s="14"/>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row>
    <row r="140" spans="1:44" x14ac:dyDescent="0.2">
      <c r="A140" s="14"/>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row>
    <row r="141" spans="1:44" x14ac:dyDescent="0.2">
      <c r="A141" s="14"/>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row>
    <row r="142" spans="1:44" x14ac:dyDescent="0.2">
      <c r="A142" s="14"/>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row>
    <row r="143" spans="1:44" x14ac:dyDescent="0.2">
      <c r="A143" s="14"/>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row>
    <row r="144" spans="1:44" x14ac:dyDescent="0.2">
      <c r="A144" s="14"/>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row>
    <row r="145" spans="1:44" x14ac:dyDescent="0.2">
      <c r="A145" s="14"/>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row>
    <row r="146" spans="1:44" x14ac:dyDescent="0.2">
      <c r="A146" s="14"/>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row>
    <row r="147" spans="1:44" x14ac:dyDescent="0.2">
      <c r="A147" s="14"/>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row>
    <row r="148" spans="1:44" x14ac:dyDescent="0.2">
      <c r="A148" s="14"/>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row>
    <row r="149" spans="1:44" x14ac:dyDescent="0.2">
      <c r="A149" s="14"/>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row>
    <row r="150" spans="1:44" x14ac:dyDescent="0.2">
      <c r="A150" s="14"/>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row>
    <row r="151" spans="1:44" x14ac:dyDescent="0.2">
      <c r="A151" s="14"/>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row>
    <row r="152" spans="1:44" x14ac:dyDescent="0.2">
      <c r="A152" s="14"/>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row>
    <row r="153" spans="1:44" x14ac:dyDescent="0.2">
      <c r="A153" s="14"/>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row>
    <row r="154" spans="1:44" x14ac:dyDescent="0.2">
      <c r="A154" s="14"/>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row>
    <row r="155" spans="1:44" x14ac:dyDescent="0.2">
      <c r="A155" s="14"/>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row>
    <row r="156" spans="1:44" x14ac:dyDescent="0.2">
      <c r="A156" s="14"/>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row>
    <row r="157" spans="1:44" x14ac:dyDescent="0.2">
      <c r="A157" s="14"/>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row>
    <row r="158" spans="1:44" x14ac:dyDescent="0.2">
      <c r="A158" s="14"/>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row>
    <row r="159" spans="1:44" x14ac:dyDescent="0.2">
      <c r="A159" s="14"/>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row>
    <row r="160" spans="1:44" x14ac:dyDescent="0.2">
      <c r="A160" s="14"/>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row>
    <row r="161" spans="1:44" x14ac:dyDescent="0.2">
      <c r="A161" s="14"/>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row>
    <row r="162" spans="1:44" x14ac:dyDescent="0.2">
      <c r="A162" s="14"/>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row>
    <row r="163" spans="1:44" x14ac:dyDescent="0.2">
      <c r="A163" s="14"/>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row>
    <row r="164" spans="1:44" x14ac:dyDescent="0.2">
      <c r="A164" s="14"/>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row>
    <row r="165" spans="1:44" x14ac:dyDescent="0.2">
      <c r="A165" s="14"/>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row>
    <row r="166" spans="1:44" x14ac:dyDescent="0.2">
      <c r="A166" s="14"/>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row>
    <row r="167" spans="1:44" x14ac:dyDescent="0.2">
      <c r="A167" s="14"/>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row>
    <row r="168" spans="1:44" x14ac:dyDescent="0.2">
      <c r="A168" s="14"/>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row>
    <row r="169" spans="1:44" x14ac:dyDescent="0.2">
      <c r="A169" s="14"/>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row>
    <row r="170" spans="1:44" x14ac:dyDescent="0.2">
      <c r="A170" s="14"/>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row>
    <row r="171" spans="1:44" x14ac:dyDescent="0.2">
      <c r="A171" s="14"/>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row>
    <row r="172" spans="1:44" x14ac:dyDescent="0.2">
      <c r="A172" s="14"/>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row>
    <row r="173" spans="1:44" x14ac:dyDescent="0.2">
      <c r="A173" s="14"/>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row>
    <row r="174" spans="1:44" x14ac:dyDescent="0.2">
      <c r="A174" s="14"/>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row>
    <row r="175" spans="1:44" x14ac:dyDescent="0.2">
      <c r="A175" s="14"/>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row>
    <row r="176" spans="1:44" x14ac:dyDescent="0.2">
      <c r="A176" s="14"/>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row>
    <row r="177" spans="1:44" x14ac:dyDescent="0.2">
      <c r="A177" s="14"/>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row>
    <row r="178" spans="1:44" x14ac:dyDescent="0.2">
      <c r="A178" s="14"/>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row>
    <row r="179" spans="1:44" x14ac:dyDescent="0.2">
      <c r="A179" s="14"/>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row>
    <row r="180" spans="1:44" x14ac:dyDescent="0.2">
      <c r="A180" s="14"/>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row>
    <row r="181" spans="1:44" x14ac:dyDescent="0.2">
      <c r="A181" s="14"/>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row>
    <row r="182" spans="1:44" x14ac:dyDescent="0.2">
      <c r="A182" s="14"/>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row>
    <row r="183" spans="1:44" x14ac:dyDescent="0.2">
      <c r="A183" s="14"/>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row>
    <row r="184" spans="1:44" x14ac:dyDescent="0.2">
      <c r="A184" s="14"/>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row>
    <row r="185" spans="1:44" x14ac:dyDescent="0.2">
      <c r="A185" s="14"/>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row>
    <row r="186" spans="1:44" x14ac:dyDescent="0.2">
      <c r="A186" s="14"/>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row>
    <row r="187" spans="1:44" x14ac:dyDescent="0.2">
      <c r="A187" s="14"/>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row>
    <row r="188" spans="1:44" x14ac:dyDescent="0.2">
      <c r="A188" s="14"/>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row>
    <row r="189" spans="1:44" x14ac:dyDescent="0.2">
      <c r="A189" s="14"/>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row>
    <row r="190" spans="1:44" x14ac:dyDescent="0.2">
      <c r="A190" s="14"/>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row>
    <row r="191" spans="1:44" x14ac:dyDescent="0.2">
      <c r="A191" s="14"/>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row>
    <row r="192" spans="1:44" x14ac:dyDescent="0.2">
      <c r="A192" s="14"/>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row>
    <row r="193" spans="1:44" x14ac:dyDescent="0.2">
      <c r="A193" s="14"/>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row>
    <row r="194" spans="1:44" x14ac:dyDescent="0.2">
      <c r="A194" s="14"/>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row>
    <row r="195" spans="1:44" x14ac:dyDescent="0.2">
      <c r="A195" s="14"/>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row>
    <row r="196" spans="1:44" x14ac:dyDescent="0.2">
      <c r="A196" s="14"/>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row>
    <row r="197" spans="1:44" x14ac:dyDescent="0.2">
      <c r="A197" s="14"/>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row>
    <row r="198" spans="1:44" x14ac:dyDescent="0.2">
      <c r="A198" s="14"/>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row>
    <row r="199" spans="1:44" x14ac:dyDescent="0.2">
      <c r="A199" s="14"/>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row>
    <row r="200" spans="1:44" x14ac:dyDescent="0.2">
      <c r="A200" s="14"/>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row>
    <row r="201" spans="1:44" x14ac:dyDescent="0.2">
      <c r="A201" s="14"/>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row>
    <row r="202" spans="1:44" x14ac:dyDescent="0.2">
      <c r="A202" s="14"/>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row>
    <row r="203" spans="1:44" x14ac:dyDescent="0.2">
      <c r="A203" s="14"/>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row>
    <row r="204" spans="1:44" x14ac:dyDescent="0.2">
      <c r="A204" s="14"/>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row>
    <row r="205" spans="1:44" x14ac:dyDescent="0.2">
      <c r="A205" s="14"/>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row>
    <row r="206" spans="1:44" x14ac:dyDescent="0.2">
      <c r="A206" s="14"/>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row>
    <row r="207" spans="1:44" x14ac:dyDescent="0.2">
      <c r="A207" s="14"/>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row>
    <row r="208" spans="1:44" x14ac:dyDescent="0.2">
      <c r="A208" s="14"/>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row>
    <row r="209" spans="1:44" x14ac:dyDescent="0.2">
      <c r="A209" s="14"/>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row>
    <row r="210" spans="1:44" x14ac:dyDescent="0.2">
      <c r="A210" s="14"/>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row>
    <row r="211" spans="1:44" x14ac:dyDescent="0.2">
      <c r="A211" s="14"/>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row>
    <row r="212" spans="1:44" x14ac:dyDescent="0.2">
      <c r="A212" s="14"/>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row>
    <row r="213" spans="1:44" x14ac:dyDescent="0.2">
      <c r="A213" s="14"/>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row>
    <row r="214" spans="1:44" x14ac:dyDescent="0.2">
      <c r="A214" s="14"/>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row>
    <row r="215" spans="1:44" x14ac:dyDescent="0.2">
      <c r="A215" s="14"/>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row>
    <row r="216" spans="1:44" x14ac:dyDescent="0.2">
      <c r="A216" s="14"/>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row>
    <row r="217" spans="1:44" x14ac:dyDescent="0.2">
      <c r="A217" s="14"/>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row>
    <row r="218" spans="1:44" x14ac:dyDescent="0.2">
      <c r="A218" s="14"/>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row>
    <row r="219" spans="1:44" x14ac:dyDescent="0.2">
      <c r="A219" s="14"/>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row>
    <row r="220" spans="1:44" x14ac:dyDescent="0.2">
      <c r="A220" s="14"/>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row>
    <row r="221" spans="1:44" x14ac:dyDescent="0.2">
      <c r="A221" s="14"/>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row>
    <row r="222" spans="1:44" x14ac:dyDescent="0.2">
      <c r="A222" s="14"/>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row>
    <row r="223" spans="1:44" x14ac:dyDescent="0.2">
      <c r="A223" s="14"/>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row>
    <row r="224" spans="1:44" x14ac:dyDescent="0.2">
      <c r="A224" s="14"/>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row>
    <row r="225" spans="1:44" x14ac:dyDescent="0.2">
      <c r="A225" s="14"/>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row>
    <row r="226" spans="1:44" x14ac:dyDescent="0.2">
      <c r="A226" s="14"/>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row>
    <row r="227" spans="1:44" x14ac:dyDescent="0.2">
      <c r="A227" s="14"/>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row>
    <row r="228" spans="1:44" x14ac:dyDescent="0.2">
      <c r="A228" s="14"/>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row>
    <row r="229" spans="1:44" x14ac:dyDescent="0.2">
      <c r="A229" s="14"/>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row>
    <row r="230" spans="1:44" x14ac:dyDescent="0.2">
      <c r="A230" s="14"/>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row>
    <row r="231" spans="1:44" x14ac:dyDescent="0.2">
      <c r="A231" s="14"/>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row>
    <row r="232" spans="1:44" x14ac:dyDescent="0.2">
      <c r="A232" s="14"/>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row>
    <row r="233" spans="1:44" x14ac:dyDescent="0.2">
      <c r="A233" s="14"/>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row>
    <row r="234" spans="1:44" x14ac:dyDescent="0.2">
      <c r="A234" s="14"/>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row>
    <row r="235" spans="1:44" x14ac:dyDescent="0.2">
      <c r="A235" s="14"/>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row>
    <row r="236" spans="1:44" x14ac:dyDescent="0.2">
      <c r="A236" s="14"/>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row>
    <row r="237" spans="1:44" x14ac:dyDescent="0.2">
      <c r="A237" s="14"/>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row>
    <row r="238" spans="1:44" x14ac:dyDescent="0.2">
      <c r="A238" s="14"/>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row>
    <row r="239" spans="1:44" x14ac:dyDescent="0.2">
      <c r="A239" s="14"/>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row>
    <row r="240" spans="1:44" x14ac:dyDescent="0.2">
      <c r="A240" s="14"/>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row>
    <row r="241" spans="1:44" x14ac:dyDescent="0.2">
      <c r="A241" s="14"/>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row>
    <row r="242" spans="1:44" x14ac:dyDescent="0.2">
      <c r="A242" s="14"/>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row>
    <row r="243" spans="1:44" x14ac:dyDescent="0.2">
      <c r="A243" s="14"/>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row>
    <row r="244" spans="1:44" x14ac:dyDescent="0.2">
      <c r="A244" s="14"/>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row>
    <row r="245" spans="1:44" x14ac:dyDescent="0.2">
      <c r="A245" s="14"/>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row>
    <row r="246" spans="1:44" x14ac:dyDescent="0.2">
      <c r="A246" s="14"/>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row>
    <row r="247" spans="1:44" x14ac:dyDescent="0.2">
      <c r="A247" s="14"/>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row>
    <row r="248" spans="1:44" x14ac:dyDescent="0.2">
      <c r="A248" s="14"/>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row>
    <row r="249" spans="1:44" x14ac:dyDescent="0.2">
      <c r="A249" s="14"/>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row>
    <row r="250" spans="1:44" x14ac:dyDescent="0.2">
      <c r="A250" s="14"/>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row>
    <row r="251" spans="1:44" x14ac:dyDescent="0.2">
      <c r="A251" s="14"/>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row>
    <row r="252" spans="1:44" x14ac:dyDescent="0.2">
      <c r="A252" s="14"/>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row>
    <row r="253" spans="1:44" x14ac:dyDescent="0.2">
      <c r="A253" s="14"/>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row>
    <row r="254" spans="1:44" x14ac:dyDescent="0.2">
      <c r="A254" s="14"/>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row>
    <row r="255" spans="1:44" x14ac:dyDescent="0.2">
      <c r="A255" s="14"/>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row>
    <row r="256" spans="1:44" x14ac:dyDescent="0.2">
      <c r="A256" s="14"/>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row>
    <row r="257" spans="1:44" x14ac:dyDescent="0.2">
      <c r="A257" s="14"/>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row>
    <row r="258" spans="1:44" x14ac:dyDescent="0.2">
      <c r="A258" s="14"/>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row>
    <row r="259" spans="1:44" x14ac:dyDescent="0.2">
      <c r="A259" s="14"/>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row>
    <row r="260" spans="1:44" x14ac:dyDescent="0.2">
      <c r="A260" s="14"/>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row>
    <row r="261" spans="1:44" x14ac:dyDescent="0.2">
      <c r="A261" s="14"/>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row>
    <row r="262" spans="1:44" x14ac:dyDescent="0.2">
      <c r="A262" s="14"/>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row>
    <row r="263" spans="1:44" x14ac:dyDescent="0.2">
      <c r="A263" s="14"/>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row>
    <row r="264" spans="1:44" x14ac:dyDescent="0.2">
      <c r="A264" s="14"/>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row>
    <row r="265" spans="1:44" x14ac:dyDescent="0.2">
      <c r="A265" s="14"/>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row>
    <row r="266" spans="1:44" x14ac:dyDescent="0.2">
      <c r="A266" s="14"/>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row>
    <row r="267" spans="1:44" x14ac:dyDescent="0.2">
      <c r="A267" s="14"/>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row>
    <row r="268" spans="1:44" x14ac:dyDescent="0.2">
      <c r="A268" s="14"/>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row>
    <row r="269" spans="1:44" x14ac:dyDescent="0.2">
      <c r="A269" s="14"/>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row>
    <row r="270" spans="1:44" x14ac:dyDescent="0.2">
      <c r="A270" s="14"/>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row>
    <row r="271" spans="1:44" x14ac:dyDescent="0.2">
      <c r="A271" s="14"/>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row>
    <row r="272" spans="1:44" x14ac:dyDescent="0.2">
      <c r="A272" s="14"/>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row>
    <row r="273" spans="1:44" x14ac:dyDescent="0.2">
      <c r="A273" s="14"/>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row>
    <row r="274" spans="1:44" x14ac:dyDescent="0.2">
      <c r="A274" s="14"/>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row>
    <row r="275" spans="1:44" x14ac:dyDescent="0.2">
      <c r="A275" s="14"/>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row>
    <row r="276" spans="1:44" x14ac:dyDescent="0.2">
      <c r="A276" s="14"/>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row>
    <row r="277" spans="1:44" x14ac:dyDescent="0.2">
      <c r="A277" s="14"/>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row>
    <row r="278" spans="1:44" x14ac:dyDescent="0.2">
      <c r="A278" s="14"/>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row>
    <row r="279" spans="1:44" x14ac:dyDescent="0.2">
      <c r="A279" s="14"/>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row>
    <row r="280" spans="1:44" x14ac:dyDescent="0.2">
      <c r="A280" s="14"/>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row>
    <row r="281" spans="1:44" x14ac:dyDescent="0.2">
      <c r="A281" s="14"/>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row>
    <row r="282" spans="1:44" x14ac:dyDescent="0.2">
      <c r="A282" s="14"/>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row>
    <row r="283" spans="1:44" x14ac:dyDescent="0.2">
      <c r="A283" s="14"/>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row>
    <row r="284" spans="1:44" x14ac:dyDescent="0.2">
      <c r="A284" s="14"/>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row>
    <row r="285" spans="1:44" x14ac:dyDescent="0.2">
      <c r="A285" s="14"/>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row>
    <row r="286" spans="1:44" x14ac:dyDescent="0.2">
      <c r="A286" s="14"/>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row>
    <row r="287" spans="1:44" x14ac:dyDescent="0.2">
      <c r="A287" s="14"/>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row>
    <row r="288" spans="1:44" x14ac:dyDescent="0.2">
      <c r="A288" s="14"/>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row>
    <row r="289" spans="1:44" x14ac:dyDescent="0.2">
      <c r="A289" s="14"/>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row>
    <row r="290" spans="1:44" x14ac:dyDescent="0.2">
      <c r="A290" s="14"/>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row>
    <row r="291" spans="1:44" x14ac:dyDescent="0.2">
      <c r="A291" s="14"/>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row>
    <row r="292" spans="1:44" x14ac:dyDescent="0.2">
      <c r="A292" s="14"/>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row>
    <row r="293" spans="1:44" x14ac:dyDescent="0.2">
      <c r="A293" s="14"/>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row>
    <row r="294" spans="1:44" x14ac:dyDescent="0.2">
      <c r="A294" s="14"/>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row>
    <row r="295" spans="1:44" x14ac:dyDescent="0.2">
      <c r="A295" s="14"/>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row>
    <row r="296" spans="1:44" x14ac:dyDescent="0.2">
      <c r="A296" s="14"/>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row>
    <row r="297" spans="1:44" x14ac:dyDescent="0.2">
      <c r="A297" s="14"/>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row>
    <row r="298" spans="1:44" x14ac:dyDescent="0.2">
      <c r="A298" s="14"/>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row>
    <row r="299" spans="1:44" x14ac:dyDescent="0.2">
      <c r="A299" s="14"/>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row>
    <row r="300" spans="1:44" x14ac:dyDescent="0.2">
      <c r="A300" s="14"/>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row>
    <row r="301" spans="1:44" x14ac:dyDescent="0.2">
      <c r="A301" s="14"/>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row>
    <row r="302" spans="1:44" x14ac:dyDescent="0.2">
      <c r="A302" s="14"/>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row>
    <row r="303" spans="1:44" x14ac:dyDescent="0.2">
      <c r="A303" s="14"/>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row>
    <row r="304" spans="1:44" x14ac:dyDescent="0.2">
      <c r="A304" s="14"/>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row>
    <row r="305" spans="1:44" x14ac:dyDescent="0.2">
      <c r="A305" s="14"/>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row>
    <row r="306" spans="1:44" x14ac:dyDescent="0.2">
      <c r="A306" s="14"/>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row>
    <row r="307" spans="1:44" x14ac:dyDescent="0.2">
      <c r="A307" s="14"/>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row>
    <row r="308" spans="1:44" x14ac:dyDescent="0.2">
      <c r="A308" s="14"/>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row>
    <row r="309" spans="1:44" x14ac:dyDescent="0.2">
      <c r="A309" s="14"/>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row>
    <row r="310" spans="1:44" x14ac:dyDescent="0.2">
      <c r="A310" s="14"/>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row>
    <row r="311" spans="1:44" x14ac:dyDescent="0.2">
      <c r="A311" s="14"/>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row>
    <row r="312" spans="1:44" x14ac:dyDescent="0.2">
      <c r="A312" s="14"/>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row>
    <row r="313" spans="1:44" x14ac:dyDescent="0.2">
      <c r="A313" s="14"/>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row>
    <row r="314" spans="1:44" x14ac:dyDescent="0.2">
      <c r="A314" s="14"/>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row>
    <row r="315" spans="1:44" x14ac:dyDescent="0.2">
      <c r="A315" s="14"/>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row>
    <row r="316" spans="1:44" x14ac:dyDescent="0.2">
      <c r="A316" s="14"/>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row>
    <row r="317" spans="1:44" x14ac:dyDescent="0.2">
      <c r="A317" s="14"/>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row>
    <row r="318" spans="1:44" x14ac:dyDescent="0.2">
      <c r="A318" s="14"/>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row>
    <row r="319" spans="1:44" x14ac:dyDescent="0.2">
      <c r="A319" s="14"/>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row>
    <row r="320" spans="1:44" x14ac:dyDescent="0.2">
      <c r="A320" s="14"/>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row>
    <row r="321" spans="1:44" x14ac:dyDescent="0.2">
      <c r="A321" s="14"/>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row>
    <row r="322" spans="1:44" x14ac:dyDescent="0.2">
      <c r="A322" s="14"/>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row>
    <row r="323" spans="1:44" x14ac:dyDescent="0.2">
      <c r="A323" s="14"/>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row>
    <row r="324" spans="1:44" x14ac:dyDescent="0.2">
      <c r="A324" s="14"/>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row>
    <row r="325" spans="1:44" x14ac:dyDescent="0.2">
      <c r="A325" s="14"/>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row>
    <row r="326" spans="1:44" x14ac:dyDescent="0.2">
      <c r="A326" s="14"/>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row>
    <row r="327" spans="1:44" x14ac:dyDescent="0.2">
      <c r="A327" s="14"/>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row>
    <row r="328" spans="1:44" x14ac:dyDescent="0.2">
      <c r="A328" s="14"/>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row>
    <row r="329" spans="1:44" x14ac:dyDescent="0.2">
      <c r="A329" s="14"/>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row>
    <row r="330" spans="1:44" x14ac:dyDescent="0.2">
      <c r="A330" s="14"/>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row>
    <row r="331" spans="1:44" x14ac:dyDescent="0.2">
      <c r="A331" s="14"/>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row>
    <row r="332" spans="1:44" x14ac:dyDescent="0.2">
      <c r="A332" s="14"/>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row>
    <row r="333" spans="1:44" x14ac:dyDescent="0.2">
      <c r="A333" s="14"/>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row>
    <row r="334" spans="1:44" x14ac:dyDescent="0.2">
      <c r="A334" s="14"/>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row>
    <row r="335" spans="1:44" x14ac:dyDescent="0.2">
      <c r="A335" s="14"/>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row>
    <row r="336" spans="1:44" x14ac:dyDescent="0.2">
      <c r="A336" s="14"/>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row>
    <row r="337" spans="1:44" x14ac:dyDescent="0.2">
      <c r="A337" s="14"/>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row>
    <row r="338" spans="1:44" x14ac:dyDescent="0.2">
      <c r="A338" s="14"/>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row>
    <row r="339" spans="1:44" x14ac:dyDescent="0.2">
      <c r="A339" s="14"/>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row>
    <row r="340" spans="1:44" x14ac:dyDescent="0.2">
      <c r="A340" s="14"/>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row>
    <row r="341" spans="1:44" x14ac:dyDescent="0.2">
      <c r="A341" s="14"/>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row>
    <row r="342" spans="1:44" x14ac:dyDescent="0.2">
      <c r="A342" s="14"/>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row>
    <row r="343" spans="1:44" x14ac:dyDescent="0.2">
      <c r="A343" s="14"/>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row>
    <row r="344" spans="1:44" x14ac:dyDescent="0.2">
      <c r="A344" s="14"/>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row>
    <row r="345" spans="1:44" x14ac:dyDescent="0.2">
      <c r="A345" s="14"/>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row>
    <row r="346" spans="1:44" x14ac:dyDescent="0.2">
      <c r="A346" s="14"/>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row>
    <row r="347" spans="1:44" x14ac:dyDescent="0.2">
      <c r="A347" s="14"/>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row>
    <row r="348" spans="1:44" x14ac:dyDescent="0.2">
      <c r="A348" s="14"/>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row>
    <row r="349" spans="1:44" x14ac:dyDescent="0.2">
      <c r="A349" s="14"/>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row>
    <row r="350" spans="1:44" x14ac:dyDescent="0.2">
      <c r="A350" s="14"/>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row>
    <row r="351" spans="1:44" x14ac:dyDescent="0.2">
      <c r="A351" s="14"/>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row>
    <row r="352" spans="1:44" x14ac:dyDescent="0.2">
      <c r="A352" s="14"/>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row>
    <row r="353" spans="1:44" x14ac:dyDescent="0.2">
      <c r="A353" s="14"/>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row>
    <row r="354" spans="1:44" x14ac:dyDescent="0.2">
      <c r="A354" s="14"/>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row>
    <row r="355" spans="1:44" x14ac:dyDescent="0.2">
      <c r="A355" s="14"/>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row>
    <row r="356" spans="1:44" x14ac:dyDescent="0.2">
      <c r="A356" s="14"/>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row>
    <row r="357" spans="1:44" x14ac:dyDescent="0.2">
      <c r="A357" s="14"/>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row>
    <row r="358" spans="1:44" x14ac:dyDescent="0.2">
      <c r="A358" s="14"/>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row>
    <row r="359" spans="1:44" x14ac:dyDescent="0.2">
      <c r="A359" s="14"/>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row>
    <row r="360" spans="1:44" x14ac:dyDescent="0.2">
      <c r="A360" s="14"/>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row>
    <row r="361" spans="1:44" x14ac:dyDescent="0.2">
      <c r="A361" s="14"/>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row>
    <row r="362" spans="1:44" x14ac:dyDescent="0.2">
      <c r="A362" s="14"/>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row>
    <row r="363" spans="1:44" x14ac:dyDescent="0.2">
      <c r="A363" s="14"/>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row>
    <row r="364" spans="1:44" x14ac:dyDescent="0.2">
      <c r="A364" s="14"/>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row>
    <row r="365" spans="1:44" x14ac:dyDescent="0.2">
      <c r="A365" s="14"/>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row>
    <row r="366" spans="1:44" x14ac:dyDescent="0.2">
      <c r="A366" s="14"/>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row>
    <row r="367" spans="1:44" x14ac:dyDescent="0.2">
      <c r="A367" s="14"/>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row>
    <row r="368" spans="1:44" x14ac:dyDescent="0.2">
      <c r="A368" s="14"/>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row>
    <row r="369" spans="1:44" x14ac:dyDescent="0.2">
      <c r="A369" s="14"/>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row>
    <row r="370" spans="1:44" x14ac:dyDescent="0.2">
      <c r="A370" s="14"/>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row>
    <row r="371" spans="1:44" x14ac:dyDescent="0.2">
      <c r="A371" s="14"/>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row>
    <row r="372" spans="1:44" x14ac:dyDescent="0.2">
      <c r="A372" s="14"/>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row>
    <row r="373" spans="1:44" x14ac:dyDescent="0.2">
      <c r="A373" s="14"/>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row>
    <row r="374" spans="1:44" x14ac:dyDescent="0.2">
      <c r="A374" s="14"/>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row>
    <row r="375" spans="1:44" x14ac:dyDescent="0.2">
      <c r="A375" s="14"/>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row>
    <row r="376" spans="1:44" x14ac:dyDescent="0.2">
      <c r="A376" s="14"/>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row>
    <row r="377" spans="1:44" x14ac:dyDescent="0.2">
      <c r="A377" s="14"/>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row>
    <row r="378" spans="1:44" x14ac:dyDescent="0.2">
      <c r="A378" s="14"/>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row>
    <row r="379" spans="1:44" x14ac:dyDescent="0.2">
      <c r="A379" s="14"/>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row>
    <row r="380" spans="1:44" x14ac:dyDescent="0.2">
      <c r="A380" s="14"/>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row>
    <row r="381" spans="1:44" x14ac:dyDescent="0.2">
      <c r="A381" s="14"/>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row>
    <row r="382" spans="1:44" x14ac:dyDescent="0.2">
      <c r="A382" s="14"/>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row>
    <row r="383" spans="1:44" x14ac:dyDescent="0.2">
      <c r="A383" s="14"/>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row>
    <row r="384" spans="1:44" x14ac:dyDescent="0.2">
      <c r="A384" s="14"/>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row>
    <row r="385" spans="1:44" x14ac:dyDescent="0.2">
      <c r="A385" s="14"/>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row>
    <row r="386" spans="1:44" x14ac:dyDescent="0.2">
      <c r="A386" s="14"/>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row>
    <row r="387" spans="1:44" x14ac:dyDescent="0.2">
      <c r="A387" s="14"/>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row>
    <row r="388" spans="1:44" x14ac:dyDescent="0.2">
      <c r="A388" s="14"/>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row>
    <row r="389" spans="1:44" x14ac:dyDescent="0.2">
      <c r="A389" s="14"/>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row>
    <row r="390" spans="1:44" x14ac:dyDescent="0.2">
      <c r="A390" s="14"/>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row>
    <row r="391" spans="1:44" x14ac:dyDescent="0.2">
      <c r="A391" s="14"/>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row>
    <row r="392" spans="1:44" x14ac:dyDescent="0.2">
      <c r="A392" s="14"/>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row>
    <row r="393" spans="1:44" x14ac:dyDescent="0.2">
      <c r="A393" s="14"/>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row>
    <row r="394" spans="1:44" x14ac:dyDescent="0.2">
      <c r="A394" s="14"/>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row>
    <row r="395" spans="1:44" x14ac:dyDescent="0.2">
      <c r="A395" s="14"/>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row>
    <row r="396" spans="1:44" x14ac:dyDescent="0.2">
      <c r="A396" s="14"/>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row>
    <row r="397" spans="1:44" x14ac:dyDescent="0.2">
      <c r="A397" s="14"/>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row>
    <row r="398" spans="1:44" x14ac:dyDescent="0.2">
      <c r="A398" s="14"/>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row>
    <row r="399" spans="1:44" x14ac:dyDescent="0.2">
      <c r="A399" s="14"/>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row>
    <row r="400" spans="1:44" x14ac:dyDescent="0.2">
      <c r="A400" s="14"/>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row>
    <row r="401" spans="1:44" x14ac:dyDescent="0.2">
      <c r="A401" s="14"/>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row>
    <row r="402" spans="1:44" x14ac:dyDescent="0.2">
      <c r="A402" s="14"/>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row>
    <row r="403" spans="1:44" x14ac:dyDescent="0.2">
      <c r="A403" s="14"/>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row>
    <row r="404" spans="1:44" x14ac:dyDescent="0.2">
      <c r="A404" s="14"/>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row>
    <row r="405" spans="1:44" x14ac:dyDescent="0.2">
      <c r="A405" s="14"/>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row>
    <row r="406" spans="1:44" x14ac:dyDescent="0.2">
      <c r="A406" s="14"/>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row>
    <row r="407" spans="1:44" x14ac:dyDescent="0.2">
      <c r="A407" s="14"/>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row>
    <row r="408" spans="1:44" x14ac:dyDescent="0.2">
      <c r="A408" s="14"/>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row>
    <row r="409" spans="1:44" x14ac:dyDescent="0.2">
      <c r="A409" s="14"/>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row>
    <row r="410" spans="1:44" x14ac:dyDescent="0.2">
      <c r="A410" s="14"/>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row>
    <row r="411" spans="1:44" x14ac:dyDescent="0.2">
      <c r="A411" s="14"/>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row>
    <row r="412" spans="1:44" x14ac:dyDescent="0.2">
      <c r="A412" s="14"/>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row>
    <row r="413" spans="1:44" x14ac:dyDescent="0.2">
      <c r="A413" s="14"/>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row>
    <row r="414" spans="1:44" x14ac:dyDescent="0.2">
      <c r="A414" s="14"/>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row>
    <row r="415" spans="1:44" x14ac:dyDescent="0.2">
      <c r="A415" s="14"/>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row>
    <row r="416" spans="1:44" x14ac:dyDescent="0.2">
      <c r="A416" s="14"/>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row>
    <row r="417" spans="1:44" x14ac:dyDescent="0.2">
      <c r="A417" s="14"/>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row>
    <row r="418" spans="1:44" x14ac:dyDescent="0.2">
      <c r="A418" s="14"/>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row>
    <row r="419" spans="1:44" x14ac:dyDescent="0.2">
      <c r="A419" s="14"/>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row>
    <row r="420" spans="1:44" x14ac:dyDescent="0.2">
      <c r="A420" s="14"/>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row>
    <row r="421" spans="1:44" x14ac:dyDescent="0.2">
      <c r="A421" s="14"/>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row>
    <row r="422" spans="1:44" x14ac:dyDescent="0.2">
      <c r="A422" s="14"/>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row>
    <row r="423" spans="1:44" x14ac:dyDescent="0.2">
      <c r="A423" s="14"/>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row>
  </sheetData>
  <mergeCells count="13">
    <mergeCell ref="I29:I33"/>
    <mergeCell ref="B10:C10"/>
    <mergeCell ref="D10:H10"/>
    <mergeCell ref="B11:H16"/>
    <mergeCell ref="B18:E18"/>
    <mergeCell ref="F18:F19"/>
    <mergeCell ref="G18:H18"/>
    <mergeCell ref="B19:D19"/>
    <mergeCell ref="B20:D20"/>
    <mergeCell ref="G20:H20"/>
    <mergeCell ref="B21:D21"/>
    <mergeCell ref="B22:D22"/>
    <mergeCell ref="B23:D23"/>
  </mergeCells>
  <dataValidations count="1">
    <dataValidation type="whole" allowBlank="1" showInputMessage="1" showErrorMessage="1" sqref="D7:D8" xr:uid="{00000000-0002-0000-0A00-000000000000}">
      <formula1>0</formula1>
      <formula2>50</formula2>
    </dataValidation>
  </dataValidations>
  <pageMargins left="0.7" right="0.7" top="0.78740157499999996" bottom="0.78740157499999996" header="0.3" footer="0.3"/>
  <pageSetup paperSize="9" scale="5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1">
    <pageSetUpPr fitToPage="1"/>
  </sheetPr>
  <dimension ref="A1:AN576"/>
  <sheetViews>
    <sheetView topLeftCell="A8" zoomScaleNormal="100" workbookViewId="0">
      <selection activeCell="B17" sqref="B17:H21"/>
    </sheetView>
  </sheetViews>
  <sheetFormatPr defaultColWidth="9.140625" defaultRowHeight="12.75" x14ac:dyDescent="0.2"/>
  <cols>
    <col min="1" max="1" width="7.7109375" style="1" customWidth="1"/>
    <col min="2" max="2" width="38.140625" style="2" customWidth="1"/>
    <col min="3" max="3" width="16" style="1" customWidth="1"/>
    <col min="4" max="4" width="6.85546875" style="1" customWidth="1"/>
    <col min="5" max="5" width="13.140625" style="1" customWidth="1"/>
    <col min="6" max="6" width="5.42578125" style="1" customWidth="1"/>
    <col min="7" max="7" width="17.42578125" style="1" customWidth="1"/>
    <col min="8" max="8" width="6.5703125" style="1" customWidth="1"/>
    <col min="9" max="9" width="10.28515625" style="1" hidden="1" customWidth="1"/>
    <col min="10" max="10" width="96.85546875" style="1" customWidth="1"/>
    <col min="11" max="11" width="79" style="1" customWidth="1"/>
    <col min="12" max="16384" width="9.140625" style="1"/>
  </cols>
  <sheetData>
    <row r="1" spans="1:40" s="14" customFormat="1" ht="18.75" x14ac:dyDescent="0.2">
      <c r="A1" s="16"/>
      <c r="B1" s="15" t="s">
        <v>260</v>
      </c>
    </row>
    <row r="2" spans="1:40" s="14" customFormat="1" ht="5.25" customHeight="1" x14ac:dyDescent="0.2">
      <c r="A2" s="16"/>
      <c r="B2" s="15"/>
    </row>
    <row r="3" spans="1:40" s="14" customFormat="1" x14ac:dyDescent="0.2">
      <c r="A3" s="16"/>
      <c r="B3" s="36" t="str">
        <f>"Projektová žádost: "&amp;'Id. žádosti'!C4</f>
        <v xml:space="preserve">Projektová žádost: </v>
      </c>
    </row>
    <row r="4" spans="1:40" s="13" customFormat="1" ht="12.75" customHeight="1" thickBot="1" x14ac:dyDescent="0.25">
      <c r="A4" s="65"/>
      <c r="B4" s="66"/>
      <c r="K4" s="14"/>
      <c r="L4" s="14"/>
      <c r="M4" s="14"/>
      <c r="N4" s="14"/>
      <c r="O4" s="14"/>
    </row>
    <row r="5" spans="1:40" s="2" customFormat="1" ht="26.25" thickBot="1" x14ac:dyDescent="0.25">
      <c r="A5" s="64"/>
      <c r="B5" s="208"/>
      <c r="C5" s="8" t="s">
        <v>261</v>
      </c>
      <c r="D5" s="8" t="s">
        <v>262</v>
      </c>
      <c r="E5" s="8" t="s">
        <v>263</v>
      </c>
      <c r="F5" s="8" t="s">
        <v>264</v>
      </c>
      <c r="G5" s="8" t="s">
        <v>265</v>
      </c>
      <c r="H5" s="8" t="s">
        <v>266</v>
      </c>
      <c r="I5" s="209"/>
      <c r="J5" s="4" t="s">
        <v>267</v>
      </c>
      <c r="K5" s="16"/>
      <c r="L5" s="14"/>
      <c r="M5" s="14"/>
      <c r="N5" s="14"/>
      <c r="O5" s="14"/>
    </row>
    <row r="6" spans="1:40" ht="50.1" customHeight="1" thickBot="1" x14ac:dyDescent="0.25">
      <c r="A6" s="63"/>
      <c r="B6" s="212" t="s">
        <v>268</v>
      </c>
      <c r="C6" s="232"/>
      <c r="D6" s="233" t="str">
        <f t="shared" ref="D6:D14" si="0">IF(C6="Nepravděpodobná ",1,IF(C6="Nahodilá",2,IF(C6="Běžně možná",3,IF(C6="Pravděpodobná ",4,IF(C6="Vysoce pravděpodobná",5,IF(C6="Není relevantní","-","-"))))))</f>
        <v>-</v>
      </c>
      <c r="E6" s="232"/>
      <c r="F6" s="213" t="str">
        <f t="shared" ref="F6:F14" si="1">IF(E6="Neznatelná",1,IF(E6="Drobná",2,IF(E6="Významná",3,IF(E6="Kritická",4,IF(E6="Katastrofická",5,IF(E6="Není relevantní","-","-"))))))</f>
        <v>-</v>
      </c>
      <c r="G6" s="213" t="str">
        <f t="shared" ref="G6:G14" si="2">VLOOKUP(H6,$A$43:$C$70,3)</f>
        <v>-</v>
      </c>
      <c r="H6" s="213" t="str">
        <f t="shared" ref="H6:H14" si="3">IF(ISNUMBER(I6),D6*F6,"-")</f>
        <v>-</v>
      </c>
      <c r="I6" s="214" t="e">
        <f>D6*F6</f>
        <v>#VALUE!</v>
      </c>
      <c r="J6" s="32" t="s">
        <v>269</v>
      </c>
      <c r="K6" s="202"/>
      <c r="L6" s="14"/>
      <c r="M6" s="14"/>
      <c r="N6" s="14"/>
      <c r="O6" s="14"/>
    </row>
    <row r="7" spans="1:40" ht="50.1" customHeight="1" thickBot="1" x14ac:dyDescent="0.25">
      <c r="A7" s="63"/>
      <c r="B7" s="203" t="s">
        <v>270</v>
      </c>
      <c r="C7" s="234"/>
      <c r="D7" s="235" t="str">
        <f t="shared" si="0"/>
        <v>-</v>
      </c>
      <c r="E7" s="234"/>
      <c r="F7" s="201" t="str">
        <f t="shared" si="1"/>
        <v>-</v>
      </c>
      <c r="G7" s="201" t="str">
        <f t="shared" si="2"/>
        <v>-</v>
      </c>
      <c r="H7" s="201" t="str">
        <f t="shared" si="3"/>
        <v>-</v>
      </c>
      <c r="I7" s="200" t="e">
        <f t="shared" ref="I7:I14" si="4">D7*F7</f>
        <v>#VALUE!</v>
      </c>
      <c r="J7" s="62" t="s">
        <v>271</v>
      </c>
      <c r="K7" s="16"/>
      <c r="L7" s="14"/>
      <c r="M7" s="14"/>
      <c r="N7" s="14"/>
      <c r="O7" s="14"/>
    </row>
    <row r="8" spans="1:40" ht="50.1" customHeight="1" thickBot="1" x14ac:dyDescent="0.25">
      <c r="A8" s="63"/>
      <c r="B8" s="204" t="s">
        <v>272</v>
      </c>
      <c r="C8" s="234"/>
      <c r="D8" s="235" t="str">
        <f t="shared" si="0"/>
        <v>-</v>
      </c>
      <c r="E8" s="234"/>
      <c r="F8" s="201" t="str">
        <f t="shared" si="1"/>
        <v>-</v>
      </c>
      <c r="G8" s="201" t="str">
        <f t="shared" si="2"/>
        <v>-</v>
      </c>
      <c r="H8" s="201" t="str">
        <f t="shared" si="3"/>
        <v>-</v>
      </c>
      <c r="I8" s="200" t="e">
        <f t="shared" si="4"/>
        <v>#VALUE!</v>
      </c>
      <c r="J8" s="62" t="s">
        <v>273</v>
      </c>
      <c r="K8" s="16"/>
      <c r="L8" s="14"/>
      <c r="M8" s="14"/>
      <c r="N8" s="14"/>
      <c r="O8" s="14"/>
    </row>
    <row r="9" spans="1:40" ht="50.1" customHeight="1" thickBot="1" x14ac:dyDescent="0.25">
      <c r="A9" s="63"/>
      <c r="B9" s="204" t="s">
        <v>274</v>
      </c>
      <c r="C9" s="234"/>
      <c r="D9" s="235" t="str">
        <f t="shared" si="0"/>
        <v>-</v>
      </c>
      <c r="E9" s="234"/>
      <c r="F9" s="201" t="str">
        <f t="shared" si="1"/>
        <v>-</v>
      </c>
      <c r="G9" s="201" t="str">
        <f t="shared" si="2"/>
        <v>-</v>
      </c>
      <c r="H9" s="201" t="str">
        <f t="shared" si="3"/>
        <v>-</v>
      </c>
      <c r="I9" s="200" t="e">
        <f t="shared" si="4"/>
        <v>#VALUE!</v>
      </c>
      <c r="J9" s="62" t="s">
        <v>275</v>
      </c>
      <c r="K9" s="16"/>
      <c r="L9" s="14"/>
      <c r="M9" s="14"/>
      <c r="N9" s="14"/>
      <c r="O9" s="14"/>
    </row>
    <row r="10" spans="1:40" ht="50.1" customHeight="1" thickBot="1" x14ac:dyDescent="0.25">
      <c r="A10" s="63"/>
      <c r="B10" s="204" t="s">
        <v>276</v>
      </c>
      <c r="C10" s="234"/>
      <c r="D10" s="235" t="str">
        <f t="shared" si="0"/>
        <v>-</v>
      </c>
      <c r="E10" s="234"/>
      <c r="F10" s="201" t="str">
        <f t="shared" si="1"/>
        <v>-</v>
      </c>
      <c r="G10" s="201" t="str">
        <f t="shared" si="2"/>
        <v>-</v>
      </c>
      <c r="H10" s="201" t="str">
        <f t="shared" si="3"/>
        <v>-</v>
      </c>
      <c r="I10" s="200" t="e">
        <f t="shared" si="4"/>
        <v>#VALUE!</v>
      </c>
      <c r="J10" s="62" t="s">
        <v>277</v>
      </c>
      <c r="K10" s="16"/>
      <c r="L10" s="14"/>
      <c r="M10" s="14"/>
      <c r="N10" s="14"/>
      <c r="O10" s="14"/>
    </row>
    <row r="11" spans="1:40" ht="50.1" customHeight="1" thickBot="1" x14ac:dyDescent="0.25">
      <c r="A11" s="63"/>
      <c r="B11" s="204" t="s">
        <v>278</v>
      </c>
      <c r="C11" s="234"/>
      <c r="D11" s="235" t="str">
        <f t="shared" si="0"/>
        <v>-</v>
      </c>
      <c r="E11" s="234"/>
      <c r="F11" s="201" t="str">
        <f t="shared" si="1"/>
        <v>-</v>
      </c>
      <c r="G11" s="201" t="str">
        <f t="shared" si="2"/>
        <v>-</v>
      </c>
      <c r="H11" s="201" t="str">
        <f t="shared" si="3"/>
        <v>-</v>
      </c>
      <c r="I11" s="200" t="e">
        <f t="shared" si="4"/>
        <v>#VALUE!</v>
      </c>
      <c r="J11" s="62" t="s">
        <v>279</v>
      </c>
      <c r="K11" s="16"/>
      <c r="L11" s="14"/>
      <c r="M11" s="14"/>
      <c r="N11" s="14"/>
      <c r="O11" s="14"/>
    </row>
    <row r="12" spans="1:40" ht="50.1" customHeight="1" thickBot="1" x14ac:dyDescent="0.25">
      <c r="A12" s="63"/>
      <c r="B12" s="204" t="s">
        <v>280</v>
      </c>
      <c r="C12" s="234"/>
      <c r="D12" s="235" t="str">
        <f t="shared" si="0"/>
        <v>-</v>
      </c>
      <c r="E12" s="234"/>
      <c r="F12" s="201" t="str">
        <f t="shared" si="1"/>
        <v>-</v>
      </c>
      <c r="G12" s="201" t="str">
        <f t="shared" si="2"/>
        <v>-</v>
      </c>
      <c r="H12" s="201" t="str">
        <f t="shared" si="3"/>
        <v>-</v>
      </c>
      <c r="I12" s="200" t="e">
        <f t="shared" si="4"/>
        <v>#VALUE!</v>
      </c>
      <c r="J12" s="62" t="s">
        <v>281</v>
      </c>
      <c r="K12" s="16"/>
      <c r="L12" s="14"/>
      <c r="M12" s="14"/>
      <c r="N12" s="14"/>
      <c r="O12" s="14"/>
    </row>
    <row r="13" spans="1:40" ht="50.1" customHeight="1" thickBot="1" x14ac:dyDescent="0.25">
      <c r="A13" s="63"/>
      <c r="B13" s="204" t="s">
        <v>282</v>
      </c>
      <c r="C13" s="234"/>
      <c r="D13" s="235" t="str">
        <f t="shared" si="0"/>
        <v>-</v>
      </c>
      <c r="E13" s="234"/>
      <c r="F13" s="201" t="str">
        <f t="shared" si="1"/>
        <v>-</v>
      </c>
      <c r="G13" s="201" t="str">
        <f t="shared" si="2"/>
        <v>-</v>
      </c>
      <c r="H13" s="201" t="str">
        <f t="shared" si="3"/>
        <v>-</v>
      </c>
      <c r="I13" s="200" t="e">
        <f t="shared" si="4"/>
        <v>#VALUE!</v>
      </c>
      <c r="J13" s="62" t="s">
        <v>283</v>
      </c>
      <c r="K13" s="16"/>
      <c r="L13" s="14"/>
      <c r="M13" s="14"/>
      <c r="N13" s="14"/>
      <c r="O13" s="14"/>
    </row>
    <row r="14" spans="1:40" ht="50.1" customHeight="1" thickBot="1" x14ac:dyDescent="0.25">
      <c r="A14" s="63"/>
      <c r="B14" s="205" t="s">
        <v>284</v>
      </c>
      <c r="C14" s="236"/>
      <c r="D14" s="237" t="str">
        <f t="shared" si="0"/>
        <v>-</v>
      </c>
      <c r="E14" s="236"/>
      <c r="F14" s="206" t="str">
        <f t="shared" si="1"/>
        <v>-</v>
      </c>
      <c r="G14" s="206" t="str">
        <f t="shared" si="2"/>
        <v>-</v>
      </c>
      <c r="H14" s="206" t="str">
        <f t="shared" si="3"/>
        <v>-</v>
      </c>
      <c r="I14" s="207" t="e">
        <f t="shared" si="4"/>
        <v>#VALUE!</v>
      </c>
      <c r="J14" s="110" t="s">
        <v>285</v>
      </c>
      <c r="K14" s="16"/>
      <c r="L14" s="14"/>
      <c r="M14" s="14"/>
      <c r="N14" s="14"/>
      <c r="O14" s="14"/>
    </row>
    <row r="15" spans="1:40" ht="13.5" thickBot="1" x14ac:dyDescent="0.25">
      <c r="A15" s="63"/>
      <c r="B15" s="17"/>
      <c r="C15" s="17"/>
      <c r="D15" s="17"/>
      <c r="E15" s="17"/>
      <c r="F15" s="17"/>
      <c r="G15" s="17"/>
      <c r="H15" s="17"/>
      <c r="J15" s="17"/>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row>
    <row r="16" spans="1:40" ht="13.5" thickBot="1" x14ac:dyDescent="0.25">
      <c r="A16" s="63"/>
      <c r="B16" s="5" t="s">
        <v>113</v>
      </c>
      <c r="C16" s="6"/>
      <c r="D16" s="317" t="str">
        <f>IF(OR(E84&gt;0,C23&gt;100),"Stupeň rizika III",IF(OR(G84&gt;2,C23&gt;75),"Stupeň rizika II","Stupeň rizika I"))</f>
        <v>Stupeň rizika I</v>
      </c>
      <c r="E16" s="325"/>
      <c r="F16" s="325"/>
      <c r="G16" s="325"/>
      <c r="H16" s="326"/>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row>
    <row r="17" spans="1:40" ht="13.5" customHeight="1" thickBot="1" x14ac:dyDescent="0.25">
      <c r="A17" s="63"/>
      <c r="B17" s="308" t="s">
        <v>286</v>
      </c>
      <c r="C17" s="309"/>
      <c r="D17" s="309"/>
      <c r="E17" s="309"/>
      <c r="F17" s="309"/>
      <c r="G17" s="309"/>
      <c r="H17" s="310"/>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row>
    <row r="18" spans="1:40" ht="13.5" thickBot="1" x14ac:dyDescent="0.25">
      <c r="A18" s="63"/>
      <c r="B18" s="311"/>
      <c r="C18" s="312"/>
      <c r="D18" s="312"/>
      <c r="E18" s="312"/>
      <c r="F18" s="312"/>
      <c r="G18" s="312"/>
      <c r="H18" s="313"/>
      <c r="J18" s="14" t="s">
        <v>287</v>
      </c>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row>
    <row r="19" spans="1:40" ht="13.5" thickBot="1" x14ac:dyDescent="0.25">
      <c r="A19" s="63"/>
      <c r="B19" s="311"/>
      <c r="C19" s="312"/>
      <c r="D19" s="312"/>
      <c r="E19" s="312"/>
      <c r="F19" s="312"/>
      <c r="G19" s="312"/>
      <c r="H19" s="313"/>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row>
    <row r="20" spans="1:40" ht="13.5" thickBot="1" x14ac:dyDescent="0.25">
      <c r="A20" s="63"/>
      <c r="B20" s="311"/>
      <c r="C20" s="312"/>
      <c r="D20" s="312"/>
      <c r="E20" s="312"/>
      <c r="F20" s="312"/>
      <c r="G20" s="312"/>
      <c r="H20" s="313"/>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row>
    <row r="21" spans="1:40" ht="13.5" thickBot="1" x14ac:dyDescent="0.25">
      <c r="A21" s="63"/>
      <c r="B21" s="314"/>
      <c r="C21" s="315"/>
      <c r="D21" s="315"/>
      <c r="E21" s="315"/>
      <c r="F21" s="315"/>
      <c r="G21" s="315"/>
      <c r="H21" s="316"/>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row>
    <row r="22" spans="1:40" x14ac:dyDescent="0.2">
      <c r="A22" s="14"/>
      <c r="B22" s="14"/>
      <c r="C22" s="14"/>
      <c r="D22" s="14"/>
      <c r="E22" s="14"/>
      <c r="F22" s="14"/>
      <c r="G22" s="14"/>
      <c r="H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row>
    <row r="23" spans="1:40" hidden="1" x14ac:dyDescent="0.2">
      <c r="A23" s="104"/>
      <c r="B23" s="136" t="s">
        <v>288</v>
      </c>
      <c r="C23" s="136">
        <f>SUMPRODUCT(D6:D14,F6:F14)</f>
        <v>0</v>
      </c>
      <c r="D23" s="136"/>
      <c r="E23" s="136"/>
      <c r="F23" s="136"/>
      <c r="G23" s="136"/>
      <c r="H23" s="136"/>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row>
    <row r="24" spans="1:40" hidden="1" x14ac:dyDescent="0.2">
      <c r="A24" s="133"/>
      <c r="B24" s="133"/>
      <c r="C24" s="133"/>
      <c r="D24" s="104"/>
      <c r="E24" s="104"/>
      <c r="F24" s="104"/>
      <c r="G24" s="104"/>
      <c r="H24" s="104"/>
      <c r="I24" s="122"/>
      <c r="J24" s="7"/>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row>
    <row r="25" spans="1:40" ht="16.5" hidden="1" customHeight="1" x14ac:dyDescent="0.2">
      <c r="A25" s="134" t="s">
        <v>289</v>
      </c>
      <c r="B25" s="471" t="s">
        <v>290</v>
      </c>
      <c r="C25" s="471"/>
      <c r="D25" s="135"/>
      <c r="E25" s="136" t="s">
        <v>291</v>
      </c>
      <c r="F25" s="136" t="s">
        <v>77</v>
      </c>
      <c r="G25" s="136"/>
      <c r="H25" s="136"/>
      <c r="I25" s="137"/>
      <c r="J25" s="136"/>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row>
    <row r="26" spans="1:40" ht="17.25" hidden="1" customHeight="1" x14ac:dyDescent="0.2">
      <c r="A26" s="138">
        <v>1</v>
      </c>
      <c r="B26" s="139" t="s">
        <v>292</v>
      </c>
      <c r="C26" s="138" t="s">
        <v>293</v>
      </c>
      <c r="D26" s="135"/>
      <c r="E26" s="136"/>
      <c r="F26" s="136" t="s">
        <v>294</v>
      </c>
      <c r="G26" s="136"/>
      <c r="H26" s="136"/>
      <c r="I26" s="137"/>
      <c r="J26" s="136"/>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row>
    <row r="27" spans="1:40" hidden="1" x14ac:dyDescent="0.2">
      <c r="A27" s="138">
        <v>2</v>
      </c>
      <c r="B27" s="139" t="s">
        <v>295</v>
      </c>
      <c r="C27" s="138" t="s">
        <v>296</v>
      </c>
      <c r="D27" s="135"/>
      <c r="E27" s="136"/>
      <c r="F27" s="136" t="s">
        <v>297</v>
      </c>
      <c r="G27" s="136"/>
      <c r="H27" s="136"/>
      <c r="I27" s="137"/>
      <c r="J27" s="136"/>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row>
    <row r="28" spans="1:40" hidden="1" x14ac:dyDescent="0.2">
      <c r="A28" s="138">
        <v>3</v>
      </c>
      <c r="B28" s="139" t="s">
        <v>298</v>
      </c>
      <c r="C28" s="138" t="s">
        <v>299</v>
      </c>
      <c r="D28" s="135"/>
      <c r="E28" s="136"/>
      <c r="F28" s="136" t="s">
        <v>300</v>
      </c>
      <c r="G28" s="136"/>
      <c r="H28" s="136"/>
      <c r="I28" s="137"/>
      <c r="J28" s="136"/>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row>
    <row r="29" spans="1:40" hidden="1" x14ac:dyDescent="0.2">
      <c r="A29" s="138">
        <v>4</v>
      </c>
      <c r="B29" s="139" t="s">
        <v>301</v>
      </c>
      <c r="C29" s="138" t="s">
        <v>302</v>
      </c>
      <c r="D29" s="135"/>
      <c r="E29" s="136"/>
      <c r="F29" s="136"/>
      <c r="G29" s="136"/>
      <c r="H29" s="136"/>
      <c r="I29" s="137"/>
      <c r="J29" s="136"/>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row>
    <row r="30" spans="1:40" hidden="1" x14ac:dyDescent="0.2">
      <c r="A30" s="138">
        <v>5</v>
      </c>
      <c r="B30" s="139" t="s">
        <v>303</v>
      </c>
      <c r="C30" s="138" t="s">
        <v>304</v>
      </c>
      <c r="D30" s="135"/>
      <c r="E30" s="136"/>
      <c r="F30" s="136"/>
      <c r="G30" s="136"/>
      <c r="H30" s="136"/>
      <c r="I30" s="137"/>
      <c r="J30" s="136"/>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row>
    <row r="31" spans="1:40" hidden="1" x14ac:dyDescent="0.2">
      <c r="A31" s="138">
        <v>0</v>
      </c>
      <c r="B31" s="139" t="s">
        <v>305</v>
      </c>
      <c r="C31" s="138"/>
      <c r="D31" s="135"/>
      <c r="E31" s="136"/>
      <c r="F31" s="136"/>
      <c r="G31" s="136"/>
      <c r="H31" s="136"/>
      <c r="I31" s="137"/>
      <c r="J31" s="136"/>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row>
    <row r="32" spans="1:40" hidden="1" x14ac:dyDescent="0.2">
      <c r="A32" s="138" t="s">
        <v>77</v>
      </c>
      <c r="B32" s="138" t="s">
        <v>77</v>
      </c>
      <c r="C32" s="138"/>
      <c r="D32" s="135"/>
      <c r="E32" s="136"/>
      <c r="F32" s="136"/>
      <c r="G32" s="136"/>
      <c r="H32" s="136"/>
      <c r="I32" s="137"/>
      <c r="J32" s="136"/>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row>
    <row r="33" spans="1:40" ht="16.5" hidden="1" customHeight="1" x14ac:dyDescent="0.2">
      <c r="A33" s="134" t="s">
        <v>289</v>
      </c>
      <c r="B33" s="471" t="s">
        <v>306</v>
      </c>
      <c r="C33" s="471"/>
      <c r="D33" s="135"/>
      <c r="E33" s="136"/>
      <c r="F33" s="136"/>
      <c r="G33" s="136"/>
      <c r="H33" s="136"/>
      <c r="I33" s="137"/>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row>
    <row r="34" spans="1:40" hidden="1" x14ac:dyDescent="0.2">
      <c r="A34" s="138">
        <v>1</v>
      </c>
      <c r="B34" s="139" t="s">
        <v>307</v>
      </c>
      <c r="C34" s="138" t="s">
        <v>293</v>
      </c>
      <c r="D34" s="135"/>
      <c r="E34" s="136"/>
      <c r="F34" s="136"/>
      <c r="G34" s="136"/>
      <c r="H34" s="136"/>
      <c r="I34" s="137"/>
      <c r="J34" s="7"/>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row>
    <row r="35" spans="1:40" hidden="1" x14ac:dyDescent="0.2">
      <c r="A35" s="138">
        <v>2</v>
      </c>
      <c r="B35" s="139" t="s">
        <v>308</v>
      </c>
      <c r="C35" s="138" t="s">
        <v>296</v>
      </c>
      <c r="D35" s="135"/>
      <c r="E35" s="136"/>
      <c r="F35" s="136"/>
      <c r="G35" s="136"/>
      <c r="H35" s="136"/>
      <c r="I35" s="137"/>
      <c r="J35" s="136"/>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row>
    <row r="36" spans="1:40" hidden="1" x14ac:dyDescent="0.2">
      <c r="A36" s="138">
        <v>3</v>
      </c>
      <c r="B36" s="139" t="s">
        <v>309</v>
      </c>
      <c r="C36" s="138" t="s">
        <v>299</v>
      </c>
      <c r="D36" s="135"/>
      <c r="E36" s="136"/>
      <c r="F36" s="136"/>
      <c r="G36" s="136"/>
      <c r="H36" s="136"/>
      <c r="I36" s="137"/>
      <c r="J36" s="136"/>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row>
    <row r="37" spans="1:40" hidden="1" x14ac:dyDescent="0.2">
      <c r="A37" s="138">
        <v>4</v>
      </c>
      <c r="B37" s="139" t="s">
        <v>310</v>
      </c>
      <c r="C37" s="138" t="s">
        <v>302</v>
      </c>
      <c r="D37" s="135"/>
      <c r="E37" s="136"/>
      <c r="F37" s="136"/>
      <c r="G37" s="136"/>
      <c r="H37" s="136"/>
      <c r="I37" s="137"/>
      <c r="J37" s="136"/>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row>
    <row r="38" spans="1:40" hidden="1" x14ac:dyDescent="0.2">
      <c r="A38" s="138">
        <v>5</v>
      </c>
      <c r="B38" s="139" t="s">
        <v>311</v>
      </c>
      <c r="C38" s="138" t="s">
        <v>304</v>
      </c>
      <c r="D38" s="135"/>
      <c r="E38" s="136"/>
      <c r="F38" s="136"/>
      <c r="G38" s="136"/>
      <c r="H38" s="136"/>
      <c r="I38" s="137"/>
      <c r="J38" s="136"/>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row>
    <row r="39" spans="1:40" hidden="1" x14ac:dyDescent="0.2">
      <c r="A39" s="138">
        <v>0</v>
      </c>
      <c r="B39" s="139" t="s">
        <v>305</v>
      </c>
      <c r="C39" s="139"/>
      <c r="D39" s="135"/>
      <c r="E39" s="136"/>
      <c r="F39" s="136"/>
      <c r="G39" s="136"/>
      <c r="H39" s="136"/>
      <c r="I39" s="137"/>
      <c r="J39" s="136"/>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row>
    <row r="40" spans="1:40" hidden="1" x14ac:dyDescent="0.2">
      <c r="A40" s="138" t="s">
        <v>77</v>
      </c>
      <c r="B40" s="138" t="s">
        <v>77</v>
      </c>
      <c r="C40" s="139"/>
      <c r="D40" s="135"/>
      <c r="E40" s="136"/>
      <c r="F40" s="136"/>
      <c r="G40" s="136"/>
      <c r="H40" s="136"/>
      <c r="I40" s="137"/>
      <c r="J40" s="136"/>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row>
    <row r="41" spans="1:40" ht="24.75" hidden="1" customHeight="1" x14ac:dyDescent="0.2">
      <c r="A41" s="134" t="s">
        <v>312</v>
      </c>
      <c r="B41" s="472" t="s">
        <v>313</v>
      </c>
      <c r="C41" s="471" t="s">
        <v>314</v>
      </c>
      <c r="D41" s="135"/>
      <c r="E41" s="136"/>
      <c r="F41" s="136"/>
      <c r="G41" s="136"/>
      <c r="H41" s="136"/>
      <c r="I41" s="137"/>
      <c r="J41" s="136"/>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row>
    <row r="42" spans="1:40" ht="25.5" hidden="1" x14ac:dyDescent="0.2">
      <c r="A42" s="134" t="s">
        <v>315</v>
      </c>
      <c r="B42" s="472"/>
      <c r="C42" s="471"/>
      <c r="D42" s="135"/>
      <c r="E42" s="136"/>
      <c r="F42" s="136"/>
      <c r="G42" s="136"/>
      <c r="H42" s="136"/>
      <c r="I42" s="137"/>
      <c r="J42" s="136"/>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row>
    <row r="43" spans="1:40" ht="25.5" hidden="1" x14ac:dyDescent="0.2">
      <c r="A43" s="138">
        <v>1</v>
      </c>
      <c r="B43" s="138" t="s">
        <v>316</v>
      </c>
      <c r="C43" s="139" t="s">
        <v>317</v>
      </c>
      <c r="D43" s="135"/>
      <c r="E43" s="136"/>
      <c r="F43" s="136"/>
      <c r="G43" s="136"/>
      <c r="H43" s="136"/>
      <c r="I43" s="137"/>
      <c r="J43" s="136"/>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row>
    <row r="44" spans="1:40" ht="25.5" hidden="1" x14ac:dyDescent="0.2">
      <c r="A44" s="138">
        <v>2</v>
      </c>
      <c r="B44" s="138" t="s">
        <v>316</v>
      </c>
      <c r="C44" s="139" t="s">
        <v>317</v>
      </c>
      <c r="D44" s="135"/>
      <c r="E44" s="136"/>
      <c r="F44" s="136"/>
      <c r="G44" s="136"/>
      <c r="H44" s="136"/>
      <c r="I44" s="137"/>
      <c r="J44" s="136"/>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row>
    <row r="45" spans="1:40" hidden="1" x14ac:dyDescent="0.2">
      <c r="A45" s="138">
        <v>3</v>
      </c>
      <c r="B45" s="138" t="s">
        <v>318</v>
      </c>
      <c r="C45" s="139" t="s">
        <v>319</v>
      </c>
      <c r="D45" s="135"/>
      <c r="E45" s="136"/>
      <c r="F45" s="136"/>
      <c r="G45" s="136"/>
      <c r="H45" s="136"/>
      <c r="I45" s="137"/>
      <c r="J45" s="136"/>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row>
    <row r="46" spans="1:40" hidden="1" x14ac:dyDescent="0.2">
      <c r="A46" s="138">
        <v>4</v>
      </c>
      <c r="B46" s="138" t="s">
        <v>318</v>
      </c>
      <c r="C46" s="139" t="s">
        <v>319</v>
      </c>
      <c r="D46" s="135"/>
      <c r="E46" s="136"/>
      <c r="F46" s="136"/>
      <c r="G46" s="136"/>
      <c r="H46" s="136"/>
      <c r="I46" s="137"/>
      <c r="J46" s="136"/>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row>
    <row r="47" spans="1:40" hidden="1" x14ac:dyDescent="0.2">
      <c r="A47" s="138">
        <v>5</v>
      </c>
      <c r="B47" s="138" t="s">
        <v>318</v>
      </c>
      <c r="C47" s="139" t="s">
        <v>319</v>
      </c>
      <c r="D47" s="135"/>
      <c r="E47" s="136"/>
      <c r="F47" s="136"/>
      <c r="G47" s="136"/>
      <c r="H47" s="136"/>
      <c r="I47" s="137"/>
      <c r="J47" s="136"/>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row>
    <row r="48" spans="1:40" ht="25.5" hidden="1" x14ac:dyDescent="0.2">
      <c r="A48" s="138">
        <v>6</v>
      </c>
      <c r="B48" s="138" t="s">
        <v>320</v>
      </c>
      <c r="C48" s="139" t="s">
        <v>321</v>
      </c>
      <c r="D48" s="135"/>
      <c r="E48" s="136"/>
      <c r="F48" s="136"/>
      <c r="G48" s="136"/>
      <c r="H48" s="136"/>
      <c r="I48" s="137"/>
      <c r="J48" s="136"/>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row>
    <row r="49" spans="1:40" ht="25.5" hidden="1" x14ac:dyDescent="0.2">
      <c r="A49" s="138">
        <v>7</v>
      </c>
      <c r="B49" s="138" t="s">
        <v>320</v>
      </c>
      <c r="C49" s="139" t="s">
        <v>321</v>
      </c>
      <c r="D49" s="135"/>
      <c r="E49" s="136"/>
      <c r="F49" s="136"/>
      <c r="G49" s="136"/>
      <c r="H49" s="136"/>
      <c r="I49" s="137"/>
      <c r="J49" s="136"/>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row>
    <row r="50" spans="1:40" ht="25.5" hidden="1" x14ac:dyDescent="0.2">
      <c r="A50" s="138">
        <v>8</v>
      </c>
      <c r="B50" s="138" t="s">
        <v>320</v>
      </c>
      <c r="C50" s="139" t="s">
        <v>321</v>
      </c>
      <c r="D50" s="135"/>
      <c r="E50" s="136"/>
      <c r="F50" s="136"/>
      <c r="G50" s="136"/>
      <c r="H50" s="136"/>
      <c r="I50" s="137"/>
      <c r="J50" s="136"/>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row>
    <row r="51" spans="1:40" hidden="1" x14ac:dyDescent="0.2">
      <c r="A51" s="138">
        <v>9</v>
      </c>
      <c r="B51" s="138" t="s">
        <v>322</v>
      </c>
      <c r="C51" s="139" t="s">
        <v>323</v>
      </c>
      <c r="D51" s="135"/>
      <c r="E51" s="136"/>
      <c r="F51" s="136"/>
      <c r="G51" s="136"/>
      <c r="H51" s="136"/>
      <c r="I51" s="137"/>
      <c r="J51" s="136"/>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row>
    <row r="52" spans="1:40" hidden="1" x14ac:dyDescent="0.2">
      <c r="A52" s="138">
        <v>10</v>
      </c>
      <c r="B52" s="138" t="s">
        <v>322</v>
      </c>
      <c r="C52" s="139" t="s">
        <v>323</v>
      </c>
      <c r="D52" s="135"/>
      <c r="E52" s="136"/>
      <c r="F52" s="136"/>
      <c r="G52" s="136"/>
      <c r="H52" s="136"/>
      <c r="I52" s="137"/>
      <c r="J52" s="136"/>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row>
    <row r="53" spans="1:40" hidden="1" x14ac:dyDescent="0.2">
      <c r="A53" s="138">
        <v>11</v>
      </c>
      <c r="B53" s="138" t="s">
        <v>322</v>
      </c>
      <c r="C53" s="139" t="s">
        <v>323</v>
      </c>
      <c r="D53" s="135"/>
      <c r="E53" s="136"/>
      <c r="F53" s="136"/>
      <c r="G53" s="136"/>
      <c r="H53" s="136"/>
      <c r="I53" s="137"/>
      <c r="J53" s="136"/>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row>
    <row r="54" spans="1:40" hidden="1" x14ac:dyDescent="0.2">
      <c r="A54" s="138">
        <v>12</v>
      </c>
      <c r="B54" s="138" t="s">
        <v>322</v>
      </c>
      <c r="C54" s="139" t="s">
        <v>323</v>
      </c>
      <c r="D54" s="135"/>
      <c r="E54" s="136"/>
      <c r="F54" s="136"/>
      <c r="G54" s="136"/>
      <c r="H54" s="136"/>
      <c r="I54" s="137"/>
      <c r="J54" s="136"/>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row>
    <row r="55" spans="1:40" hidden="1" x14ac:dyDescent="0.2">
      <c r="A55" s="138">
        <v>13</v>
      </c>
      <c r="B55" s="138" t="s">
        <v>322</v>
      </c>
      <c r="C55" s="139" t="s">
        <v>323</v>
      </c>
      <c r="D55" s="135"/>
      <c r="E55" s="136"/>
      <c r="F55" s="136"/>
      <c r="G55" s="136"/>
      <c r="H55" s="136"/>
      <c r="I55" s="137"/>
      <c r="J55" s="136"/>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row>
    <row r="56" spans="1:40" hidden="1" x14ac:dyDescent="0.2">
      <c r="A56" s="138">
        <v>14</v>
      </c>
      <c r="B56" s="138" t="s">
        <v>322</v>
      </c>
      <c r="C56" s="139" t="s">
        <v>323</v>
      </c>
      <c r="D56" s="135"/>
      <c r="E56" s="136"/>
      <c r="F56" s="136"/>
      <c r="G56" s="136"/>
      <c r="H56" s="136"/>
      <c r="I56" s="137"/>
      <c r="J56" s="136"/>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row>
    <row r="57" spans="1:40" hidden="1" x14ac:dyDescent="0.2">
      <c r="A57" s="138">
        <v>15</v>
      </c>
      <c r="B57" s="138" t="s">
        <v>324</v>
      </c>
      <c r="C57" s="139" t="s">
        <v>325</v>
      </c>
      <c r="D57" s="135"/>
      <c r="E57" s="136"/>
      <c r="F57" s="136"/>
      <c r="G57" s="136"/>
      <c r="H57" s="136"/>
      <c r="I57" s="137"/>
      <c r="J57" s="136"/>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row>
    <row r="58" spans="1:40" hidden="1" x14ac:dyDescent="0.2">
      <c r="A58" s="138">
        <v>16</v>
      </c>
      <c r="B58" s="138" t="s">
        <v>324</v>
      </c>
      <c r="C58" s="139" t="s">
        <v>325</v>
      </c>
      <c r="D58" s="135"/>
      <c r="E58" s="136"/>
      <c r="F58" s="136"/>
      <c r="G58" s="136"/>
      <c r="H58" s="136"/>
      <c r="I58" s="137"/>
      <c r="J58" s="136"/>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row>
    <row r="59" spans="1:40" hidden="1" x14ac:dyDescent="0.2">
      <c r="A59" s="138">
        <v>17</v>
      </c>
      <c r="B59" s="138" t="s">
        <v>324</v>
      </c>
      <c r="C59" s="139" t="s">
        <v>325</v>
      </c>
      <c r="D59" s="135"/>
      <c r="E59" s="136"/>
      <c r="F59" s="136"/>
      <c r="G59" s="136"/>
      <c r="H59" s="136"/>
      <c r="I59" s="137"/>
      <c r="J59" s="136"/>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row>
    <row r="60" spans="1:40" hidden="1" x14ac:dyDescent="0.2">
      <c r="A60" s="138">
        <v>18</v>
      </c>
      <c r="B60" s="138" t="s">
        <v>324</v>
      </c>
      <c r="C60" s="139" t="s">
        <v>325</v>
      </c>
      <c r="D60" s="135"/>
      <c r="E60" s="136"/>
      <c r="F60" s="136"/>
      <c r="G60" s="136"/>
      <c r="H60" s="136"/>
      <c r="I60" s="137"/>
      <c r="J60" s="136"/>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row>
    <row r="61" spans="1:40" hidden="1" x14ac:dyDescent="0.2">
      <c r="A61" s="138">
        <v>19</v>
      </c>
      <c r="B61" s="138" t="s">
        <v>324</v>
      </c>
      <c r="C61" s="139" t="s">
        <v>325</v>
      </c>
      <c r="D61" s="135"/>
      <c r="E61" s="136"/>
      <c r="F61" s="136"/>
      <c r="G61" s="136"/>
      <c r="H61" s="136"/>
      <c r="I61" s="137"/>
      <c r="J61" s="136"/>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row>
    <row r="62" spans="1:40" hidden="1" x14ac:dyDescent="0.2">
      <c r="A62" s="138">
        <v>20</v>
      </c>
      <c r="B62" s="138" t="s">
        <v>324</v>
      </c>
      <c r="C62" s="139" t="s">
        <v>325</v>
      </c>
      <c r="D62" s="135"/>
      <c r="E62" s="136"/>
      <c r="F62" s="136"/>
      <c r="G62" s="136"/>
      <c r="H62" s="136"/>
      <c r="I62" s="137"/>
      <c r="J62" s="136"/>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row>
    <row r="63" spans="1:40" hidden="1" x14ac:dyDescent="0.2">
      <c r="A63" s="138">
        <v>21</v>
      </c>
      <c r="B63" s="138" t="s">
        <v>324</v>
      </c>
      <c r="C63" s="139" t="s">
        <v>325</v>
      </c>
      <c r="D63" s="135"/>
      <c r="E63" s="136"/>
      <c r="F63" s="136"/>
      <c r="G63" s="136"/>
      <c r="H63" s="136"/>
      <c r="I63" s="137"/>
      <c r="J63" s="136"/>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row>
    <row r="64" spans="1:40" hidden="1" x14ac:dyDescent="0.2">
      <c r="A64" s="138">
        <v>22</v>
      </c>
      <c r="B64" s="138" t="s">
        <v>324</v>
      </c>
      <c r="C64" s="139" t="s">
        <v>325</v>
      </c>
      <c r="D64" s="135"/>
      <c r="E64" s="136"/>
      <c r="F64" s="136"/>
      <c r="G64" s="136"/>
      <c r="H64" s="136"/>
      <c r="I64" s="137"/>
      <c r="J64" s="136"/>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row>
    <row r="65" spans="1:40" hidden="1" x14ac:dyDescent="0.2">
      <c r="A65" s="138">
        <v>23</v>
      </c>
      <c r="B65" s="138" t="s">
        <v>324</v>
      </c>
      <c r="C65" s="139" t="s">
        <v>325</v>
      </c>
      <c r="D65" s="135"/>
      <c r="E65" s="136"/>
      <c r="F65" s="136"/>
      <c r="G65" s="136"/>
      <c r="H65" s="136"/>
      <c r="I65" s="137"/>
      <c r="J65" s="136"/>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row>
    <row r="66" spans="1:40" hidden="1" x14ac:dyDescent="0.2">
      <c r="A66" s="138">
        <v>24</v>
      </c>
      <c r="B66" s="138" t="s">
        <v>324</v>
      </c>
      <c r="C66" s="139" t="s">
        <v>325</v>
      </c>
      <c r="D66" s="135"/>
      <c r="E66" s="136"/>
      <c r="F66" s="136"/>
      <c r="G66" s="136"/>
      <c r="H66" s="136"/>
      <c r="I66" s="137"/>
      <c r="J66" s="136"/>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row>
    <row r="67" spans="1:40" hidden="1" x14ac:dyDescent="0.2">
      <c r="A67" s="138">
        <v>25</v>
      </c>
      <c r="B67" s="138" t="s">
        <v>324</v>
      </c>
      <c r="C67" s="139" t="s">
        <v>325</v>
      </c>
      <c r="D67" s="135"/>
      <c r="E67" s="136"/>
      <c r="F67" s="136"/>
      <c r="G67" s="136"/>
      <c r="H67" s="136"/>
      <c r="I67" s="137"/>
      <c r="J67" s="136"/>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row>
    <row r="68" spans="1:40" hidden="1" x14ac:dyDescent="0.2">
      <c r="A68" s="138">
        <v>25</v>
      </c>
      <c r="B68" s="138" t="s">
        <v>324</v>
      </c>
      <c r="C68" s="139" t="s">
        <v>325</v>
      </c>
      <c r="D68" s="135"/>
      <c r="E68" s="136"/>
      <c r="F68" s="136"/>
      <c r="G68" s="136"/>
      <c r="H68" s="136"/>
      <c r="I68" s="137"/>
      <c r="J68" s="136"/>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row>
    <row r="69" spans="1:40" hidden="1" x14ac:dyDescent="0.2">
      <c r="A69" s="138">
        <v>0</v>
      </c>
      <c r="B69" s="139" t="s">
        <v>305</v>
      </c>
      <c r="C69" s="139" t="s">
        <v>77</v>
      </c>
      <c r="D69" s="135"/>
      <c r="E69" s="136"/>
      <c r="F69" s="136"/>
      <c r="G69" s="136"/>
      <c r="H69" s="136"/>
      <c r="I69" s="137"/>
      <c r="J69" s="136"/>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row>
    <row r="70" spans="1:40" hidden="1" x14ac:dyDescent="0.2">
      <c r="A70" s="138" t="s">
        <v>77</v>
      </c>
      <c r="B70" s="138" t="s">
        <v>77</v>
      </c>
      <c r="C70" s="139" t="s">
        <v>77</v>
      </c>
      <c r="D70" s="135"/>
      <c r="E70" s="136"/>
      <c r="F70" s="136"/>
      <c r="G70" s="136"/>
      <c r="H70" s="136"/>
      <c r="I70" s="137"/>
      <c r="J70" s="136"/>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row>
    <row r="71" spans="1:40" hidden="1" x14ac:dyDescent="0.2">
      <c r="A71" s="210"/>
      <c r="B71" s="210"/>
      <c r="C71" s="210"/>
      <c r="D71" s="136"/>
      <c r="E71" s="136"/>
      <c r="F71" s="136"/>
      <c r="G71" s="136"/>
      <c r="H71" s="136"/>
      <c r="I71" s="136"/>
      <c r="J71" s="136"/>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row>
    <row r="72" spans="1:40" hidden="1" x14ac:dyDescent="0.2">
      <c r="A72" s="136"/>
      <c r="B72" s="136"/>
      <c r="C72" s="136"/>
      <c r="D72" s="136"/>
      <c r="E72" s="136"/>
      <c r="F72" s="136"/>
      <c r="G72" s="136"/>
      <c r="H72" s="136"/>
      <c r="I72" s="136"/>
      <c r="J72" s="136"/>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row>
    <row r="73" spans="1:40" hidden="1" x14ac:dyDescent="0.2">
      <c r="A73" s="136"/>
      <c r="B73" s="136" t="s">
        <v>326</v>
      </c>
      <c r="C73" s="136"/>
      <c r="D73" s="136"/>
      <c r="E73" s="136"/>
      <c r="F73" s="136"/>
      <c r="G73" s="136"/>
      <c r="H73" s="136"/>
      <c r="I73" s="136"/>
      <c r="J73" s="136"/>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row>
    <row r="74" spans="1:40" hidden="1" x14ac:dyDescent="0.2">
      <c r="A74" s="136"/>
      <c r="B74" s="136"/>
      <c r="C74" s="136"/>
      <c r="D74" s="136" t="s">
        <v>327</v>
      </c>
      <c r="E74" s="136" t="s">
        <v>328</v>
      </c>
      <c r="F74" s="136"/>
      <c r="G74" s="136" t="s">
        <v>329</v>
      </c>
      <c r="H74" s="136"/>
      <c r="I74" s="136"/>
      <c r="J74" s="136"/>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row>
    <row r="75" spans="1:40" hidden="1" x14ac:dyDescent="0.2">
      <c r="A75" s="136"/>
      <c r="B75" s="136" t="str">
        <f>B6</f>
        <v>Získání stavebního povolení</v>
      </c>
      <c r="C75" s="136" t="str">
        <f>G6</f>
        <v>-</v>
      </c>
      <c r="D75" s="136" t="str">
        <f>H6</f>
        <v>-</v>
      </c>
      <c r="E75" s="136">
        <f>IF($D75="-",0,IF($D75&gt;14,1,0))</f>
        <v>0</v>
      </c>
      <c r="F75" s="136"/>
      <c r="G75" s="136">
        <f>IF($D75="-",0,IF($D75&gt;8,1,0))</f>
        <v>0</v>
      </c>
      <c r="H75" s="136"/>
      <c r="I75" s="136"/>
      <c r="J75" s="136"/>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row>
    <row r="76" spans="1:40" hidden="1" x14ac:dyDescent="0.2">
      <c r="A76" s="136"/>
      <c r="B76" s="136" t="str">
        <f t="shared" ref="B76:B83" si="5">B7</f>
        <v xml:space="preserve">Majetko-právní příprava projektu </v>
      </c>
      <c r="C76" s="136" t="str">
        <f t="shared" ref="C76:D76" si="6">G7</f>
        <v>-</v>
      </c>
      <c r="D76" s="136" t="str">
        <f t="shared" si="6"/>
        <v>-</v>
      </c>
      <c r="E76" s="136">
        <f t="shared" ref="E76:E83" si="7">IF($D76="-",0,IF($D76&gt;14,1,0))</f>
        <v>0</v>
      </c>
      <c r="F76" s="136"/>
      <c r="G76" s="136">
        <f t="shared" ref="G76:G83" si="8">IF($D76="-",0,IF($D76&gt;8,1,0))</f>
        <v>0</v>
      </c>
      <c r="H76" s="136"/>
      <c r="I76" s="136"/>
      <c r="J76" s="136"/>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row>
    <row r="77" spans="1:40" hidden="1" x14ac:dyDescent="0.2">
      <c r="A77" s="136"/>
      <c r="B77" s="136" t="str">
        <f t="shared" si="5"/>
        <v>Nedostatečné odhady stavebních nákladů</v>
      </c>
      <c r="C77" s="136" t="str">
        <f t="shared" ref="C77:D77" si="9">G8</f>
        <v>-</v>
      </c>
      <c r="D77" s="136" t="str">
        <f t="shared" si="9"/>
        <v>-</v>
      </c>
      <c r="E77" s="136">
        <f t="shared" si="7"/>
        <v>0</v>
      </c>
      <c r="F77" s="136"/>
      <c r="G77" s="136">
        <f t="shared" si="8"/>
        <v>0</v>
      </c>
      <c r="H77" s="136"/>
      <c r="I77" s="136"/>
      <c r="J77" s="136"/>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row>
    <row r="78" spans="1:40" hidden="1" x14ac:dyDescent="0.2">
      <c r="A78" s="136"/>
      <c r="B78" s="136" t="str">
        <f t="shared" si="5"/>
        <v>Překročení nákladů (při výstavbě)</v>
      </c>
      <c r="C78" s="136" t="str">
        <f t="shared" ref="C78:D78" si="10">G9</f>
        <v>-</v>
      </c>
      <c r="D78" s="136" t="str">
        <f t="shared" si="10"/>
        <v>-</v>
      </c>
      <c r="E78" s="136">
        <f t="shared" si="7"/>
        <v>0</v>
      </c>
      <c r="F78" s="136"/>
      <c r="G78" s="136">
        <f t="shared" si="8"/>
        <v>0</v>
      </c>
      <c r="H78" s="136"/>
      <c r="I78" s="136"/>
      <c r="J78" s="136"/>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row>
    <row r="79" spans="1:40" hidden="1" x14ac:dyDescent="0.2">
      <c r="A79" s="136"/>
      <c r="B79" s="136" t="str">
        <f t="shared" si="5"/>
        <v>Zadání veřejné zakázky (zpoždění)</v>
      </c>
      <c r="C79" s="136" t="str">
        <f t="shared" ref="C79:D79" si="11">G10</f>
        <v>-</v>
      </c>
      <c r="D79" s="136" t="str">
        <f t="shared" si="11"/>
        <v>-</v>
      </c>
      <c r="E79" s="136">
        <f t="shared" si="7"/>
        <v>0</v>
      </c>
      <c r="F79" s="136"/>
      <c r="G79" s="136">
        <f t="shared" si="8"/>
        <v>0</v>
      </c>
      <c r="H79" s="136"/>
      <c r="I79" s="136"/>
      <c r="J79" s="136"/>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row>
    <row r="80" spans="1:40" hidden="1" x14ac:dyDescent="0.2">
      <c r="A80" s="136"/>
      <c r="B80" s="136" t="str">
        <f t="shared" si="5"/>
        <v xml:space="preserve">Problémy se zhotovitelem (nedostatek prostředků, insolvence) </v>
      </c>
      <c r="C80" s="136" t="str">
        <f t="shared" ref="C80:D80" si="12">G11</f>
        <v>-</v>
      </c>
      <c r="D80" s="136" t="str">
        <f t="shared" si="12"/>
        <v>-</v>
      </c>
      <c r="E80" s="136">
        <f t="shared" si="7"/>
        <v>0</v>
      </c>
      <c r="F80" s="136"/>
      <c r="G80" s="136">
        <f t="shared" si="8"/>
        <v>0</v>
      </c>
      <c r="H80" s="136"/>
      <c r="I80" s="136"/>
      <c r="J80" s="136"/>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row>
    <row r="81" spans="1:40" hidden="1" x14ac:dyDescent="0.2">
      <c r="A81" s="136"/>
      <c r="B81" s="136" t="str">
        <f t="shared" si="5"/>
        <v>Změna strategie (priorita)</v>
      </c>
      <c r="C81" s="136" t="str">
        <f t="shared" ref="C81:D81" si="13">G12</f>
        <v>-</v>
      </c>
      <c r="D81" s="136" t="str">
        <f t="shared" si="13"/>
        <v>-</v>
      </c>
      <c r="E81" s="136">
        <f t="shared" si="7"/>
        <v>0</v>
      </c>
      <c r="F81" s="136"/>
      <c r="G81" s="136">
        <f t="shared" si="8"/>
        <v>0</v>
      </c>
      <c r="H81" s="136"/>
      <c r="I81" s="136"/>
      <c r="J81" s="136"/>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row>
    <row r="82" spans="1:40" hidden="1" x14ac:dyDescent="0.2">
      <c r="A82" s="136"/>
      <c r="B82" s="136" t="str">
        <f t="shared" si="5"/>
        <v>Provozní náklady (vyšší než se předpokládalo)</v>
      </c>
      <c r="C82" s="136" t="str">
        <f t="shared" ref="C82:D82" si="14">G13</f>
        <v>-</v>
      </c>
      <c r="D82" s="136" t="str">
        <f t="shared" si="14"/>
        <v>-</v>
      </c>
      <c r="E82" s="136">
        <f t="shared" si="7"/>
        <v>0</v>
      </c>
      <c r="F82" s="136"/>
      <c r="G82" s="136">
        <f t="shared" si="8"/>
        <v>0</v>
      </c>
      <c r="H82" s="136"/>
      <c r="I82" s="136"/>
      <c r="J82" s="136"/>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row>
    <row r="83" spans="1:40" hidden="1" x14ac:dyDescent="0.2">
      <c r="A83" s="136"/>
      <c r="B83" s="136" t="str">
        <f t="shared" si="5"/>
        <v xml:space="preserve">Ostatní rizika projeku </v>
      </c>
      <c r="C83" s="136" t="str">
        <f t="shared" ref="C83:D83" si="15">G14</f>
        <v>-</v>
      </c>
      <c r="D83" s="136" t="str">
        <f t="shared" si="15"/>
        <v>-</v>
      </c>
      <c r="E83" s="136">
        <f t="shared" si="7"/>
        <v>0</v>
      </c>
      <c r="F83" s="136"/>
      <c r="G83" s="136">
        <f t="shared" si="8"/>
        <v>0</v>
      </c>
      <c r="H83" s="136"/>
      <c r="I83" s="136"/>
      <c r="J83" s="136"/>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row>
    <row r="84" spans="1:40" hidden="1" x14ac:dyDescent="0.2">
      <c r="A84" s="136"/>
      <c r="B84" s="211"/>
      <c r="C84" s="211" t="s">
        <v>330</v>
      </c>
      <c r="D84" s="211"/>
      <c r="E84" s="211">
        <f>SUM(E75:E83)</f>
        <v>0</v>
      </c>
      <c r="F84" s="211"/>
      <c r="G84" s="211">
        <f t="shared" ref="G84" si="16">SUM(G75:G83)</f>
        <v>0</v>
      </c>
      <c r="H84" s="136"/>
      <c r="I84" s="136"/>
      <c r="J84" s="136"/>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row>
    <row r="85" spans="1:40" hidden="1" x14ac:dyDescent="0.2">
      <c r="A85" s="136"/>
      <c r="B85" s="136"/>
      <c r="C85" s="136"/>
      <c r="D85" s="136"/>
      <c r="E85" s="136"/>
      <c r="F85" s="136"/>
      <c r="G85" s="136"/>
      <c r="H85" s="136"/>
      <c r="I85" s="136"/>
      <c r="J85" s="136"/>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row>
    <row r="86" spans="1:40" hidden="1" x14ac:dyDescent="0.2">
      <c r="A86" s="136"/>
      <c r="B86" s="136"/>
      <c r="C86" s="136"/>
      <c r="D86" s="136"/>
      <c r="E86" s="136"/>
      <c r="F86" s="136"/>
      <c r="G86" s="136"/>
      <c r="H86" s="136"/>
      <c r="I86" s="136"/>
      <c r="J86" s="136"/>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row>
    <row r="87" spans="1:40" x14ac:dyDescent="0.2">
      <c r="A87" s="136"/>
      <c r="B87" s="136"/>
      <c r="C87" s="136"/>
      <c r="D87" s="136"/>
      <c r="E87" s="136"/>
      <c r="F87" s="136"/>
      <c r="G87" s="136"/>
      <c r="H87" s="136"/>
      <c r="I87" s="136"/>
      <c r="J87" s="136"/>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row>
    <row r="88" spans="1:40" x14ac:dyDescent="0.2">
      <c r="A88" s="136"/>
      <c r="B88" s="136"/>
      <c r="C88" s="136"/>
      <c r="D88" s="136"/>
      <c r="E88" s="136"/>
      <c r="F88" s="136"/>
      <c r="G88" s="136"/>
      <c r="H88" s="136"/>
      <c r="I88" s="136"/>
      <c r="J88" s="136"/>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row>
    <row r="89" spans="1:40" x14ac:dyDescent="0.2">
      <c r="A89" s="136"/>
      <c r="B89" s="136"/>
      <c r="C89" s="136"/>
      <c r="D89" s="136"/>
      <c r="E89" s="136"/>
      <c r="F89" s="136"/>
      <c r="G89" s="136"/>
      <c r="H89" s="136"/>
      <c r="I89" s="136"/>
      <c r="J89" s="136"/>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row>
    <row r="90" spans="1:40" x14ac:dyDescent="0.2">
      <c r="A90" s="136"/>
      <c r="B90" s="136"/>
      <c r="C90" s="136"/>
      <c r="D90" s="136"/>
      <c r="E90" s="136"/>
      <c r="F90" s="136"/>
      <c r="G90" s="136"/>
      <c r="H90" s="136"/>
      <c r="I90" s="136"/>
      <c r="J90" s="136"/>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row>
    <row r="91" spans="1:40" x14ac:dyDescent="0.2">
      <c r="A91" s="136"/>
      <c r="B91" s="136"/>
      <c r="C91" s="136"/>
      <c r="D91" s="136"/>
      <c r="E91" s="136"/>
      <c r="F91" s="136"/>
      <c r="G91" s="136"/>
      <c r="H91" s="136"/>
      <c r="I91" s="136"/>
      <c r="J91" s="136"/>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row>
    <row r="92" spans="1:40" x14ac:dyDescent="0.2">
      <c r="A92" s="136"/>
      <c r="B92" s="136"/>
      <c r="C92" s="136"/>
      <c r="D92" s="136"/>
      <c r="E92" s="136"/>
      <c r="F92" s="136"/>
      <c r="G92" s="136"/>
      <c r="H92" s="136"/>
      <c r="I92" s="136"/>
      <c r="J92" s="136"/>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row>
    <row r="93" spans="1:40" x14ac:dyDescent="0.2">
      <c r="A93" s="136"/>
      <c r="B93" s="136"/>
      <c r="C93" s="136"/>
      <c r="D93" s="136"/>
      <c r="E93" s="136"/>
      <c r="F93" s="136"/>
      <c r="G93" s="136"/>
      <c r="H93" s="136"/>
      <c r="I93" s="136"/>
      <c r="J93" s="136"/>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row>
    <row r="94" spans="1:40" x14ac:dyDescent="0.2">
      <c r="A94" s="136"/>
      <c r="B94" s="136"/>
      <c r="C94" s="136"/>
      <c r="D94" s="136"/>
      <c r="E94" s="136"/>
      <c r="F94" s="136"/>
      <c r="G94" s="136"/>
      <c r="H94" s="136"/>
      <c r="I94" s="136"/>
      <c r="J94" s="136"/>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row>
    <row r="95" spans="1:40" x14ac:dyDescent="0.2">
      <c r="A95" s="136"/>
      <c r="B95" s="136"/>
      <c r="C95" s="136"/>
      <c r="D95" s="136"/>
      <c r="E95" s="136"/>
      <c r="F95" s="136"/>
      <c r="G95" s="136"/>
      <c r="H95" s="136"/>
      <c r="I95" s="136"/>
      <c r="J95" s="136"/>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row>
    <row r="96" spans="1:40" x14ac:dyDescent="0.2">
      <c r="A96" s="136"/>
      <c r="B96" s="136"/>
      <c r="C96" s="136"/>
      <c r="D96" s="136"/>
      <c r="E96" s="136"/>
      <c r="F96" s="136"/>
      <c r="G96" s="136"/>
      <c r="H96" s="136"/>
      <c r="I96" s="136"/>
      <c r="J96" s="136"/>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row>
    <row r="97" spans="1:40" x14ac:dyDescent="0.2">
      <c r="A97" s="136"/>
      <c r="B97" s="136"/>
      <c r="C97" s="136"/>
      <c r="D97" s="136"/>
      <c r="E97" s="136"/>
      <c r="F97" s="136"/>
      <c r="G97" s="136"/>
      <c r="H97" s="136"/>
      <c r="I97" s="136"/>
      <c r="J97" s="136"/>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row>
    <row r="98" spans="1:40" x14ac:dyDescent="0.2">
      <c r="A98" s="136"/>
      <c r="B98" s="136"/>
      <c r="C98" s="136"/>
      <c r="D98" s="136"/>
      <c r="E98" s="136"/>
      <c r="F98" s="136"/>
      <c r="G98" s="136"/>
      <c r="H98" s="136"/>
      <c r="I98" s="136"/>
      <c r="J98" s="136"/>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row>
    <row r="99" spans="1:40" x14ac:dyDescent="0.2">
      <c r="A99" s="136"/>
      <c r="B99" s="136"/>
      <c r="C99" s="136"/>
      <c r="D99" s="136"/>
      <c r="E99" s="136"/>
      <c r="F99" s="136"/>
      <c r="G99" s="136"/>
      <c r="H99" s="136"/>
      <c r="I99" s="136"/>
      <c r="J99" s="136"/>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row>
    <row r="100" spans="1:40" x14ac:dyDescent="0.2">
      <c r="A100" s="136"/>
      <c r="B100" s="136"/>
      <c r="C100" s="136"/>
      <c r="D100" s="136"/>
      <c r="E100" s="136"/>
      <c r="F100" s="136"/>
      <c r="G100" s="136"/>
      <c r="H100" s="136"/>
      <c r="I100" s="136"/>
      <c r="J100" s="136"/>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row>
    <row r="101" spans="1:40" x14ac:dyDescent="0.2">
      <c r="A101" s="14"/>
      <c r="B101" s="136"/>
      <c r="C101" s="136"/>
      <c r="D101" s="136"/>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row>
    <row r="102" spans="1:40" x14ac:dyDescent="0.2">
      <c r="A102" s="14"/>
      <c r="B102" s="136"/>
      <c r="C102" s="136"/>
      <c r="D102" s="136"/>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row>
    <row r="103" spans="1:40" x14ac:dyDescent="0.2">
      <c r="A103" s="14"/>
      <c r="B103" s="136"/>
      <c r="C103" s="136"/>
      <c r="D103" s="136"/>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row>
    <row r="104" spans="1:40" x14ac:dyDescent="0.2">
      <c r="A104" s="14"/>
      <c r="B104" s="136"/>
      <c r="C104" s="136"/>
      <c r="D104" s="136"/>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row>
    <row r="105" spans="1:40" x14ac:dyDescent="0.2">
      <c r="A105" s="14"/>
      <c r="B105" s="136"/>
      <c r="C105" s="136"/>
      <c r="D105" s="136"/>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row>
    <row r="106" spans="1:40" x14ac:dyDescent="0.2">
      <c r="A106" s="14"/>
      <c r="B106" s="136"/>
      <c r="C106" s="136"/>
      <c r="D106" s="136"/>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row>
    <row r="107" spans="1:40" x14ac:dyDescent="0.2">
      <c r="A107" s="14"/>
      <c r="B107" s="136"/>
      <c r="C107" s="136"/>
      <c r="D107" s="136"/>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row>
    <row r="108" spans="1:40" x14ac:dyDescent="0.2">
      <c r="A108" s="14"/>
      <c r="B108" s="136"/>
      <c r="C108" s="136"/>
      <c r="D108" s="136"/>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row>
    <row r="109" spans="1:40" x14ac:dyDescent="0.2">
      <c r="A109" s="14"/>
      <c r="B109" s="136"/>
      <c r="C109" s="136"/>
      <c r="D109" s="136"/>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row>
    <row r="110" spans="1:40" x14ac:dyDescent="0.2">
      <c r="A110" s="14"/>
      <c r="B110" s="136"/>
      <c r="C110" s="136"/>
      <c r="D110" s="136"/>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row>
    <row r="111" spans="1:40" x14ac:dyDescent="0.2">
      <c r="A111" s="14"/>
      <c r="B111" s="136"/>
      <c r="C111" s="136"/>
      <c r="D111" s="136"/>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row>
    <row r="112" spans="1:40" x14ac:dyDescent="0.2">
      <c r="A112" s="14"/>
      <c r="B112" s="136"/>
      <c r="C112" s="136"/>
      <c r="D112" s="136"/>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row>
    <row r="113" spans="1:40" x14ac:dyDescent="0.2">
      <c r="A113" s="14"/>
      <c r="B113" s="136"/>
      <c r="C113" s="136"/>
      <c r="D113" s="136"/>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row>
    <row r="114" spans="1:40" x14ac:dyDescent="0.2">
      <c r="A114" s="14"/>
      <c r="B114" s="136"/>
      <c r="C114" s="136"/>
      <c r="D114" s="136"/>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row>
    <row r="115" spans="1:40" x14ac:dyDescent="0.2">
      <c r="A115" s="14"/>
      <c r="B115" s="136"/>
      <c r="C115" s="136"/>
      <c r="D115" s="136"/>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row>
    <row r="116" spans="1:40" x14ac:dyDescent="0.2">
      <c r="A116" s="14"/>
      <c r="B116" s="136"/>
      <c r="C116" s="136"/>
      <c r="D116" s="136"/>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row>
    <row r="117" spans="1:40" x14ac:dyDescent="0.2">
      <c r="A117" s="14"/>
      <c r="B117" s="136"/>
      <c r="C117" s="136"/>
      <c r="D117" s="136"/>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row>
    <row r="118" spans="1:40" x14ac:dyDescent="0.2">
      <c r="A118" s="14"/>
      <c r="B118" s="136"/>
      <c r="C118" s="136"/>
      <c r="D118" s="136"/>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row>
    <row r="119" spans="1:40" x14ac:dyDescent="0.2">
      <c r="A119" s="14"/>
      <c r="B119" s="136"/>
      <c r="C119" s="136"/>
      <c r="D119" s="136"/>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row>
    <row r="120" spans="1:40" x14ac:dyDescent="0.2">
      <c r="A120" s="14"/>
      <c r="B120" s="136"/>
      <c r="C120" s="136"/>
      <c r="D120" s="136"/>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row>
    <row r="121" spans="1:40" x14ac:dyDescent="0.2">
      <c r="A121" s="14"/>
      <c r="B121" s="136"/>
      <c r="C121" s="136"/>
      <c r="D121" s="136"/>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row>
    <row r="122" spans="1:40" x14ac:dyDescent="0.2">
      <c r="A122" s="14"/>
      <c r="B122" s="136"/>
      <c r="C122" s="136"/>
      <c r="D122" s="136"/>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row>
    <row r="123" spans="1:40" x14ac:dyDescent="0.2">
      <c r="A123" s="14"/>
      <c r="B123" s="136"/>
      <c r="C123" s="136"/>
      <c r="D123" s="136"/>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row>
    <row r="124" spans="1:40" x14ac:dyDescent="0.2">
      <c r="A124" s="14"/>
      <c r="B124" s="136"/>
      <c r="C124" s="136"/>
      <c r="D124" s="136"/>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row>
    <row r="125" spans="1:40" x14ac:dyDescent="0.2">
      <c r="A125" s="14"/>
      <c r="B125" s="136"/>
      <c r="C125" s="136"/>
      <c r="D125" s="136"/>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row>
    <row r="126" spans="1:40" x14ac:dyDescent="0.2">
      <c r="A126" s="14"/>
      <c r="B126" s="136"/>
      <c r="C126" s="136"/>
      <c r="D126" s="136"/>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row>
    <row r="127" spans="1:40" x14ac:dyDescent="0.2">
      <c r="A127" s="14"/>
      <c r="B127" s="136"/>
      <c r="C127" s="136"/>
      <c r="D127" s="136"/>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row>
    <row r="128" spans="1:40" x14ac:dyDescent="0.2">
      <c r="A128" s="14"/>
      <c r="B128" s="136"/>
      <c r="C128" s="136"/>
      <c r="D128" s="136"/>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row>
    <row r="129" spans="1:40" x14ac:dyDescent="0.2">
      <c r="A129" s="14"/>
      <c r="B129" s="136"/>
      <c r="C129" s="136"/>
      <c r="D129" s="136"/>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row>
    <row r="130" spans="1:40" x14ac:dyDescent="0.2">
      <c r="A130" s="14"/>
      <c r="B130" s="136"/>
      <c r="C130" s="136"/>
      <c r="D130" s="136"/>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row>
    <row r="131" spans="1:40" x14ac:dyDescent="0.2">
      <c r="A131" s="14"/>
      <c r="B131" s="136"/>
      <c r="C131" s="136"/>
      <c r="D131" s="136"/>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row>
    <row r="132" spans="1:40" x14ac:dyDescent="0.2">
      <c r="A132" s="14"/>
      <c r="B132" s="136"/>
      <c r="C132" s="136"/>
      <c r="D132" s="136"/>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row>
    <row r="133" spans="1:40" x14ac:dyDescent="0.2">
      <c r="A133" s="14"/>
      <c r="B133" s="136"/>
      <c r="C133" s="136"/>
      <c r="D133" s="136"/>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row>
    <row r="134" spans="1:40" x14ac:dyDescent="0.2">
      <c r="A134" s="14"/>
      <c r="B134" s="136"/>
      <c r="C134" s="136"/>
      <c r="D134" s="136"/>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row>
    <row r="135" spans="1:40" x14ac:dyDescent="0.2">
      <c r="A135" s="14"/>
      <c r="B135" s="136"/>
      <c r="C135" s="136"/>
      <c r="D135" s="136"/>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row>
    <row r="136" spans="1:40" x14ac:dyDescent="0.2">
      <c r="A136" s="14"/>
      <c r="B136" s="136"/>
      <c r="C136" s="136"/>
      <c r="D136" s="136"/>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row>
    <row r="137" spans="1:40" x14ac:dyDescent="0.2">
      <c r="A137" s="14"/>
      <c r="B137" s="136"/>
      <c r="C137" s="136"/>
      <c r="D137" s="136"/>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row>
    <row r="138" spans="1:40" x14ac:dyDescent="0.2">
      <c r="A138" s="14"/>
      <c r="B138" s="136"/>
      <c r="C138" s="136"/>
      <c r="D138" s="136"/>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row>
    <row r="139" spans="1:40" x14ac:dyDescent="0.2">
      <c r="A139" s="14"/>
      <c r="B139" s="136"/>
      <c r="C139" s="136"/>
      <c r="D139" s="136"/>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row>
    <row r="140" spans="1:40" x14ac:dyDescent="0.2">
      <c r="A140" s="14"/>
      <c r="B140" s="136"/>
      <c r="C140" s="136"/>
      <c r="D140" s="136"/>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row>
    <row r="141" spans="1:40"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row>
    <row r="142" spans="1:40"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row>
    <row r="143" spans="1:40"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row>
    <row r="144" spans="1:40"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row>
    <row r="145" spans="1:40"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row>
    <row r="146" spans="1:40"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row>
    <row r="147" spans="1:40"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row>
    <row r="148" spans="1:40"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row>
    <row r="149" spans="1:40"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row>
    <row r="150" spans="1:40"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row>
    <row r="151" spans="1:40"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row>
    <row r="152" spans="1:40"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row>
    <row r="153" spans="1:40"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row>
    <row r="154" spans="1:40"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row>
    <row r="155" spans="1:40"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row>
    <row r="156" spans="1:40"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row>
    <row r="157" spans="1:40"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row>
    <row r="158" spans="1:40"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row>
    <row r="159" spans="1:40"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row>
    <row r="160" spans="1:40"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row>
    <row r="161" spans="1:40"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row>
    <row r="162" spans="1:40"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row>
    <row r="163" spans="1:40"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row>
    <row r="164" spans="1:40"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row>
    <row r="165" spans="1:40"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row>
    <row r="166" spans="1:40"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row>
    <row r="167" spans="1:40"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row>
    <row r="168" spans="1:40"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row>
    <row r="169" spans="1:40"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row>
    <row r="170" spans="1:40"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row>
    <row r="171" spans="1:40"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row>
    <row r="172" spans="1:40"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row>
    <row r="173" spans="1:40"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row>
    <row r="174" spans="1:40"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row>
    <row r="175" spans="1:40"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row>
    <row r="176" spans="1:40"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row>
    <row r="177" spans="1:40"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row>
    <row r="178" spans="1:40"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row>
    <row r="179" spans="1:40"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row>
    <row r="180" spans="1:40"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row>
    <row r="181" spans="1:40"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row>
    <row r="182" spans="1:40"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row>
    <row r="183" spans="1:40"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row>
    <row r="184" spans="1:40"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row>
    <row r="185" spans="1:40"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row>
    <row r="186" spans="1:40"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row>
    <row r="187" spans="1:40"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row>
    <row r="188" spans="1:40"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row>
    <row r="189" spans="1:40"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row>
    <row r="190" spans="1:40"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row>
    <row r="191" spans="1:40"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row>
    <row r="192" spans="1:40"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row>
    <row r="193" spans="1:40"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row>
    <row r="194" spans="1:40"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row>
    <row r="195" spans="1:40"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row>
    <row r="196" spans="1:40"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row>
    <row r="197" spans="1:40"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row>
    <row r="198" spans="1:40"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row>
    <row r="199" spans="1:40"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row>
    <row r="200" spans="1:40"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row>
    <row r="201" spans="1:40"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row>
    <row r="202" spans="1:40"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row>
    <row r="203" spans="1:40"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row>
    <row r="204" spans="1:40"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row>
    <row r="205" spans="1:40"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row>
    <row r="206" spans="1:40"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row>
    <row r="207" spans="1:40"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row>
    <row r="208" spans="1:40"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row>
    <row r="209" spans="1:40"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row>
    <row r="210" spans="1:40"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row>
    <row r="211" spans="1:40"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row>
    <row r="212" spans="1:40"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row>
    <row r="213" spans="1:40"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row>
    <row r="214" spans="1:40"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row>
    <row r="215" spans="1:40"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row>
    <row r="216" spans="1:40"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row>
    <row r="217" spans="1:40"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row>
    <row r="218" spans="1:40"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row>
    <row r="219" spans="1:40"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row>
    <row r="220" spans="1:40"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row>
    <row r="221" spans="1:40"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row>
    <row r="222" spans="1:40"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row>
    <row r="223" spans="1:40"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row>
    <row r="224" spans="1:40"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row>
    <row r="225" spans="1:40"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row>
    <row r="226" spans="1:40"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row>
    <row r="227" spans="1:40"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row>
    <row r="228" spans="1:40"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row>
    <row r="229" spans="1:40"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row>
    <row r="230" spans="1:40"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row>
    <row r="231" spans="1:40"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row>
    <row r="232" spans="1:40"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row>
    <row r="233" spans="1:40"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row>
    <row r="234" spans="1:40"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row>
    <row r="235" spans="1:40"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row>
    <row r="236" spans="1:40"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row>
    <row r="237" spans="1:40"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row>
    <row r="238" spans="1:40"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row>
    <row r="239" spans="1:40"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row>
    <row r="240" spans="1:40"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row>
    <row r="241" spans="1:40"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row>
    <row r="242" spans="1:40"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row>
    <row r="243" spans="1:40"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row>
    <row r="244" spans="1:40"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row>
    <row r="245" spans="1:40"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row>
    <row r="246" spans="1:40"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row>
    <row r="247" spans="1:40"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row>
    <row r="248" spans="1:40"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row>
    <row r="249" spans="1:40"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row>
    <row r="250" spans="1:40"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row>
    <row r="251" spans="1:40"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row>
    <row r="252" spans="1:40"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row>
    <row r="253" spans="1:40"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row>
    <row r="254" spans="1:40"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row>
    <row r="255" spans="1:40"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row>
    <row r="256" spans="1:40"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row>
    <row r="257" spans="1:40"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row>
    <row r="258" spans="1:40"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row>
    <row r="259" spans="1:40"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row>
    <row r="260" spans="1:40"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row>
    <row r="261" spans="1:40"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row>
    <row r="262" spans="1:40"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row>
    <row r="263" spans="1:40"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row>
    <row r="264" spans="1:40"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row>
    <row r="265" spans="1:40"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row>
    <row r="266" spans="1:40"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row>
    <row r="267" spans="1:40"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row>
    <row r="268" spans="1:40"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row>
    <row r="269" spans="1:40"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row>
    <row r="270" spans="1:40"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row>
    <row r="271" spans="1:40"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row>
    <row r="272" spans="1:40"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row>
    <row r="273" spans="1:40"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row>
    <row r="274" spans="1:40"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row>
    <row r="275" spans="1:40"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row>
    <row r="276" spans="1:40"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row>
    <row r="277" spans="1:40"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row>
    <row r="278" spans="1:40"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row>
    <row r="279" spans="1:40"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row>
    <row r="280" spans="1:40"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row>
    <row r="281" spans="1:40"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row>
    <row r="282" spans="1:40"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row>
    <row r="283" spans="1:40"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row>
    <row r="284" spans="1:40"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row>
    <row r="285" spans="1:40"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row>
    <row r="286" spans="1:40"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row>
    <row r="287" spans="1:40"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row>
    <row r="288" spans="1:40"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row>
    <row r="289" spans="1:40"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row>
    <row r="290" spans="1:40"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row>
    <row r="291" spans="1:40"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row>
    <row r="292" spans="1:40"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row>
    <row r="293" spans="1:40"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row>
    <row r="294" spans="1:40"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row>
    <row r="295" spans="1:40"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row>
    <row r="296" spans="1:40"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row>
    <row r="297" spans="1:40"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row>
    <row r="298" spans="1:40"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row>
    <row r="299" spans="1:40"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row>
    <row r="300" spans="1:40"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row>
    <row r="301" spans="1:40"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row>
    <row r="302" spans="1:40"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row>
    <row r="303" spans="1:40"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row>
    <row r="304" spans="1:40"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row>
    <row r="305" spans="1:40"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row>
    <row r="306" spans="1:40"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row>
    <row r="307" spans="1:40"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row>
    <row r="308" spans="1:40"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row>
    <row r="309" spans="1:40"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row>
    <row r="310" spans="1:40"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row>
    <row r="311" spans="1:40"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row>
    <row r="312" spans="1:40"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row>
    <row r="313" spans="1:40"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row>
    <row r="314" spans="1:40"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row>
    <row r="315" spans="1:40"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row>
    <row r="316" spans="1:40"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row>
    <row r="317" spans="1:40"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row>
    <row r="318" spans="1:40"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row>
    <row r="319" spans="1:40"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row>
    <row r="320" spans="1:40"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row>
    <row r="321" spans="1:40"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row>
    <row r="322" spans="1:40"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row>
    <row r="323" spans="1:40"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row>
    <row r="324" spans="1:40"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row>
    <row r="325" spans="1:40"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row>
    <row r="326" spans="1:40"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row>
    <row r="327" spans="1:40"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row>
    <row r="328" spans="1:40"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row>
    <row r="329" spans="1:40"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row>
    <row r="330" spans="1:40"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row>
    <row r="331" spans="1:40"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row>
    <row r="332" spans="1:40"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row>
    <row r="333" spans="1:40"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row>
    <row r="334" spans="1:40"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row>
    <row r="335" spans="1:40"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row>
    <row r="336" spans="1:40"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row>
    <row r="337" spans="1:40"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row>
    <row r="338" spans="1:40"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row>
    <row r="339" spans="1:40"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row>
    <row r="340" spans="1:40"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row>
    <row r="341" spans="1:40"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row>
    <row r="342" spans="1:40"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row>
    <row r="343" spans="1:40"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row>
    <row r="344" spans="1:40"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row>
    <row r="345" spans="1:40"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row>
    <row r="346" spans="1:40"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row>
    <row r="347" spans="1:40"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row>
    <row r="348" spans="1:40"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row>
    <row r="349" spans="1:40"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row>
    <row r="350" spans="1:40"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row>
    <row r="351" spans="1:40"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row>
    <row r="352" spans="1:40"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row>
    <row r="353" spans="1:40"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row>
    <row r="354" spans="1:40"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row>
    <row r="355" spans="1:40"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row>
    <row r="356" spans="1:40"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row>
    <row r="357" spans="1:40"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row>
    <row r="358" spans="1:40"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row>
    <row r="359" spans="1:40"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row>
    <row r="360" spans="1:40"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row>
    <row r="361" spans="1:40"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row>
    <row r="362" spans="1:40"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row>
    <row r="363" spans="1:40"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row>
    <row r="364" spans="1:40"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row>
    <row r="365" spans="1:40"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row>
    <row r="366" spans="1:40"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row>
    <row r="367" spans="1:40"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row>
    <row r="368" spans="1:40"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row>
    <row r="369" spans="1:40"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row>
    <row r="370" spans="1:40"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row>
    <row r="371" spans="1:40"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row>
    <row r="372" spans="1:40"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row>
    <row r="373" spans="1:40"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row>
    <row r="374" spans="1:40"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row>
    <row r="375" spans="1:40"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row>
    <row r="376" spans="1:40"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row>
    <row r="377" spans="1:40"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row>
    <row r="378" spans="1:40"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row>
    <row r="379" spans="1:40"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row>
    <row r="380" spans="1:40"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row>
    <row r="381" spans="1:40"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row>
    <row r="382" spans="1:40"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row>
    <row r="383" spans="1:40"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row>
    <row r="384" spans="1:40"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row>
    <row r="385" spans="1:40"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row>
    <row r="386" spans="1:40"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row>
    <row r="387" spans="1:40"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row>
    <row r="388" spans="1:40"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row>
    <row r="389" spans="1:40"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row>
    <row r="390" spans="1:40"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row>
    <row r="391" spans="1:40"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row>
    <row r="392" spans="1:40"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row>
    <row r="393" spans="1:40"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row>
    <row r="394" spans="1:40"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row>
    <row r="395" spans="1:40"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row>
    <row r="396" spans="1:40"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row>
    <row r="397" spans="1:40"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row>
    <row r="398" spans="1:40"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row>
    <row r="399" spans="1:40"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row>
    <row r="400" spans="1:40"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row>
    <row r="401" spans="1:40"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row>
    <row r="402" spans="1:40"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row>
    <row r="403" spans="1:40"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row>
    <row r="404" spans="1:40"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row>
    <row r="405" spans="1:40"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row>
    <row r="406" spans="1:40"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row>
    <row r="407" spans="1:40"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row>
    <row r="408" spans="1:40"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row>
    <row r="409" spans="1:40"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row>
    <row r="410" spans="1:40"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row>
    <row r="411" spans="1:40"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row>
    <row r="412" spans="1:40"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row>
    <row r="413" spans="1:40"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row>
    <row r="414" spans="1:40"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row>
    <row r="415" spans="1:40"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row>
    <row r="416" spans="1:40"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row>
    <row r="417" spans="1:40"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row>
    <row r="418" spans="1:40"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row>
    <row r="419" spans="1:40"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row>
    <row r="420" spans="1:40"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row>
    <row r="421" spans="1:40"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row>
    <row r="422" spans="1:40"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row>
    <row r="423" spans="1:40"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row>
    <row r="424" spans="1:40"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row>
    <row r="425" spans="1:40"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row>
    <row r="426" spans="1:40"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row>
    <row r="427" spans="1:40"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row>
    <row r="428" spans="1:40"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row>
    <row r="429" spans="1:40"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row>
    <row r="430" spans="1:40"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row>
    <row r="431" spans="1:40"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row>
    <row r="432" spans="1:40"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row>
    <row r="433" spans="1:40"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row>
    <row r="434" spans="1:40"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row>
    <row r="435" spans="1:40"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row>
    <row r="436" spans="1:40"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row>
    <row r="437" spans="1:40"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row>
    <row r="438" spans="1:40"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row>
    <row r="439" spans="1:40"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row>
    <row r="440" spans="1:40"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row>
    <row r="441" spans="1:40"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row>
    <row r="442" spans="1:40"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row>
    <row r="443" spans="1:40"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row>
    <row r="444" spans="1:40"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row>
    <row r="445" spans="1:40"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row>
    <row r="446" spans="1:40"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row>
    <row r="447" spans="1:40"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row>
    <row r="448" spans="1:40"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row>
    <row r="449" spans="1:40"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row>
    <row r="450" spans="1:40"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row>
    <row r="451" spans="1:40"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row>
    <row r="452" spans="1:40"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row>
    <row r="453" spans="1:40"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row>
    <row r="454" spans="1:40"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row>
    <row r="455" spans="1:40"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row>
    <row r="456" spans="1:40"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row>
    <row r="457" spans="1:40"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row>
    <row r="458" spans="1:40"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row>
    <row r="459" spans="1:40"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row>
    <row r="460" spans="1:40"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row>
    <row r="461" spans="1:40"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row>
    <row r="462" spans="1:40"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row>
    <row r="463" spans="1:40"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row>
    <row r="464" spans="1:40"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row>
    <row r="465" spans="1:40"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row>
    <row r="466" spans="1:40"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row>
    <row r="467" spans="1:40"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row>
    <row r="468" spans="1:40"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row>
    <row r="469" spans="1:40"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row>
    <row r="470" spans="1:40"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row>
    <row r="471" spans="1:40"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row>
    <row r="472" spans="1:40"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row>
    <row r="473" spans="1:40"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row>
    <row r="474" spans="1:40"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row>
    <row r="475" spans="1:40"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row>
    <row r="476" spans="1:40"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row>
    <row r="477" spans="1:40"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row>
    <row r="478" spans="1:40"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row>
    <row r="479" spans="1:40"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row>
    <row r="480" spans="1:40"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row>
    <row r="481" spans="1:40"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row>
    <row r="482" spans="1:40"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row>
    <row r="483" spans="1:40"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row>
    <row r="484" spans="1:40"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row>
    <row r="485" spans="1:40"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row>
    <row r="486" spans="1:40"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row>
    <row r="487" spans="1:40"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row>
    <row r="488" spans="1:40"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row>
    <row r="489" spans="1:40"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row>
    <row r="490" spans="1:40"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row>
    <row r="491" spans="1:40"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row>
    <row r="492" spans="1:40"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row>
    <row r="493" spans="1:40"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row>
    <row r="494" spans="1:40"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row>
    <row r="495" spans="1:40"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row>
    <row r="496" spans="1:40"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row>
    <row r="497" spans="1:40"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row>
    <row r="498" spans="1:40"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row>
    <row r="499" spans="1:40"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row>
    <row r="500" spans="1:40"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row>
    <row r="501" spans="1:40"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row>
    <row r="502" spans="1:40"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row>
    <row r="503" spans="1:40"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row>
    <row r="504" spans="1:40"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row>
    <row r="505" spans="1:40"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row>
    <row r="506" spans="1:40"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row>
    <row r="507" spans="1:40"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row>
    <row r="508" spans="1:40"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row>
    <row r="509" spans="1:40"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row>
    <row r="510" spans="1:40"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row>
    <row r="511" spans="1:40"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row>
    <row r="512" spans="1:40"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row>
    <row r="513" spans="1:40"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row>
    <row r="514" spans="1:40"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row>
    <row r="515" spans="1:40"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row>
    <row r="516" spans="1:40"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row>
    <row r="517" spans="1:40"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row>
    <row r="518" spans="1:40"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row>
    <row r="519" spans="1:40"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row>
    <row r="520" spans="1:40"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row>
    <row r="521" spans="1:40"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row>
    <row r="522" spans="1:40"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row>
    <row r="523" spans="1:40"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row>
    <row r="524" spans="1:40"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row>
    <row r="525" spans="1:40"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row>
    <row r="526" spans="1:40"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row>
    <row r="527" spans="1:40"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row>
    <row r="528" spans="1:40"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row>
    <row r="529" spans="1:40"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row>
    <row r="530" spans="1:40"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row>
    <row r="531" spans="1:40"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row>
    <row r="532" spans="1:40"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row>
    <row r="533" spans="1:40"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row>
    <row r="534" spans="1:40"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row>
    <row r="535" spans="1:40"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row>
    <row r="536" spans="1:40"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row>
    <row r="537" spans="1:40"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row>
    <row r="538" spans="1:40"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row>
    <row r="539" spans="1:40"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row>
    <row r="540" spans="1:40"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row>
    <row r="541" spans="1:40"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row>
    <row r="542" spans="1:40"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row>
    <row r="543" spans="1:40"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row>
    <row r="544" spans="1:40"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row>
    <row r="545" spans="1:40"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row>
    <row r="546" spans="1:40"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row>
    <row r="547" spans="1:40"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row>
    <row r="548" spans="1:40"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row>
    <row r="549" spans="1:40"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row>
    <row r="550" spans="1:40"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row>
    <row r="551" spans="1:40"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row>
    <row r="552" spans="1:40"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row>
    <row r="553" spans="1:40"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row>
    <row r="554" spans="1:40"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row>
    <row r="555" spans="1:40"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row>
    <row r="556" spans="1:40"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row>
    <row r="557" spans="1:40"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row>
    <row r="558" spans="1:40"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row>
    <row r="559" spans="1:40"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row>
    <row r="560" spans="1:40"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row>
    <row r="561" spans="1:40"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row>
    <row r="562" spans="1:40"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row>
    <row r="563" spans="1:40"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row>
    <row r="564" spans="1:40"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row>
    <row r="565" spans="1:40"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row>
    <row r="566" spans="1:40"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row>
    <row r="567" spans="1:40"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row>
    <row r="568" spans="1:40"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row>
    <row r="569" spans="1:40"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row>
    <row r="570" spans="1:40"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row>
    <row r="571" spans="1:40"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row>
    <row r="572" spans="1:40"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row>
    <row r="573" spans="1:40"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row>
    <row r="574" spans="1:40"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row>
    <row r="575" spans="1:40"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row>
    <row r="576" spans="1:40" x14ac:dyDescent="0.2">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row>
  </sheetData>
  <protectedRanges>
    <protectedRange sqref="B17 C6:C14 E6:E14" name="Oblast1"/>
  </protectedRanges>
  <mergeCells count="6">
    <mergeCell ref="D16:H16"/>
    <mergeCell ref="B17:H21"/>
    <mergeCell ref="B25:C25"/>
    <mergeCell ref="B33:C33"/>
    <mergeCell ref="B41:B42"/>
    <mergeCell ref="C41:C42"/>
  </mergeCells>
  <dataValidations count="2">
    <dataValidation type="list" allowBlank="1" showInputMessage="1" showErrorMessage="1" sqref="C6:C14" xr:uid="{00000000-0002-0000-0B00-000000000000}">
      <formula1>$B$26:$B$32</formula1>
    </dataValidation>
    <dataValidation type="list" allowBlank="1" showInputMessage="1" showErrorMessage="1" sqref="E6:E14" xr:uid="{00000000-0002-0000-0B00-000001000000}">
      <formula1>$B$34:$B$40</formula1>
    </dataValidation>
  </dataValidations>
  <pageMargins left="0.7" right="0.7" top="0.78740157499999996" bottom="0.78740157499999996" header="0.3" footer="0.3"/>
  <pageSetup paperSize="9" scale="67" orientation="landscape" r:id="rId1"/>
  <headerFooter>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J20"/>
  <sheetViews>
    <sheetView workbookViewId="0">
      <selection activeCell="J12" sqref="J12"/>
    </sheetView>
  </sheetViews>
  <sheetFormatPr defaultRowHeight="12.75" x14ac:dyDescent="0.2"/>
  <cols>
    <col min="2" max="10" width="20.7109375" customWidth="1"/>
  </cols>
  <sheetData>
    <row r="3" spans="1:10" s="156" customFormat="1" ht="45" x14ac:dyDescent="0.2">
      <c r="A3" s="239" t="s">
        <v>331</v>
      </c>
      <c r="B3" s="157" t="s">
        <v>22</v>
      </c>
      <c r="C3" s="157" t="s">
        <v>24</v>
      </c>
      <c r="D3" s="157" t="s">
        <v>26</v>
      </c>
      <c r="E3" s="157" t="s">
        <v>28</v>
      </c>
      <c r="F3" s="157" t="s">
        <v>30</v>
      </c>
      <c r="G3" s="157" t="s">
        <v>32</v>
      </c>
      <c r="H3" s="157" t="s">
        <v>34</v>
      </c>
      <c r="I3" s="157" t="s">
        <v>36</v>
      </c>
      <c r="J3" s="157" t="s">
        <v>6</v>
      </c>
    </row>
    <row r="4" spans="1:10" s="180" customFormat="1" ht="75" x14ac:dyDescent="0.2">
      <c r="A4" s="178" t="s">
        <v>332</v>
      </c>
      <c r="B4" s="179" t="s">
        <v>333</v>
      </c>
      <c r="C4" s="179" t="s">
        <v>333</v>
      </c>
      <c r="D4" s="179" t="s">
        <v>333</v>
      </c>
      <c r="E4" s="179" t="s">
        <v>333</v>
      </c>
      <c r="F4" s="179" t="s">
        <v>333</v>
      </c>
      <c r="G4" s="179" t="s">
        <v>333</v>
      </c>
      <c r="H4" s="179" t="s">
        <v>334</v>
      </c>
      <c r="I4" s="179" t="s">
        <v>335</v>
      </c>
      <c r="J4" s="179" t="s">
        <v>335</v>
      </c>
    </row>
    <row r="5" spans="1:10" s="3" customFormat="1" ht="50.1" customHeight="1" x14ac:dyDescent="0.2">
      <c r="A5" s="158" t="s">
        <v>336</v>
      </c>
      <c r="B5" s="286" t="s">
        <v>337</v>
      </c>
      <c r="C5" s="286" t="s">
        <v>338</v>
      </c>
      <c r="D5" s="286" t="s">
        <v>339</v>
      </c>
      <c r="E5" s="286" t="s">
        <v>340</v>
      </c>
      <c r="F5" s="159" t="s">
        <v>341</v>
      </c>
      <c r="G5" s="159" t="s">
        <v>342</v>
      </c>
      <c r="H5" s="159" t="s">
        <v>343</v>
      </c>
      <c r="I5" s="159" t="s">
        <v>344</v>
      </c>
      <c r="J5" s="159" t="s">
        <v>345</v>
      </c>
    </row>
    <row r="6" spans="1:10" s="3" customFormat="1" ht="50.1" customHeight="1" x14ac:dyDescent="0.2">
      <c r="A6" s="158"/>
      <c r="B6" s="286" t="s">
        <v>346</v>
      </c>
      <c r="C6" s="286"/>
      <c r="D6" s="286"/>
      <c r="E6" s="286"/>
      <c r="F6" s="159" t="s">
        <v>347</v>
      </c>
      <c r="G6" s="159"/>
      <c r="H6" s="159"/>
      <c r="I6" s="159" t="s">
        <v>348</v>
      </c>
      <c r="J6" s="159"/>
    </row>
    <row r="7" spans="1:10" s="3" customFormat="1" ht="50.1" customHeight="1" x14ac:dyDescent="0.2">
      <c r="A7" s="158"/>
      <c r="B7" s="286" t="s">
        <v>349</v>
      </c>
      <c r="C7" s="286"/>
      <c r="D7" s="286"/>
      <c r="E7" s="286"/>
      <c r="F7" s="159" t="s">
        <v>349</v>
      </c>
      <c r="G7" s="159"/>
      <c r="H7" s="159"/>
      <c r="I7" s="159" t="s">
        <v>350</v>
      </c>
      <c r="J7" s="159"/>
    </row>
    <row r="8" spans="1:10" s="3" customFormat="1" ht="50.1" customHeight="1" x14ac:dyDescent="0.2">
      <c r="A8" s="158"/>
      <c r="B8" s="286" t="s">
        <v>351</v>
      </c>
      <c r="C8" s="286"/>
      <c r="D8" s="286"/>
      <c r="E8" s="286"/>
      <c r="F8" s="159" t="s">
        <v>352</v>
      </c>
      <c r="G8" s="159"/>
      <c r="H8" s="159"/>
      <c r="I8" s="159" t="s">
        <v>353</v>
      </c>
      <c r="J8" s="159"/>
    </row>
    <row r="9" spans="1:10" s="3" customFormat="1" ht="50.1" customHeight="1" x14ac:dyDescent="0.2">
      <c r="A9" s="158"/>
      <c r="B9" s="286"/>
      <c r="C9" s="286"/>
      <c r="D9" s="286"/>
      <c r="E9" s="286"/>
      <c r="F9" s="159"/>
      <c r="G9" s="159"/>
      <c r="H9" s="159"/>
      <c r="I9" s="159"/>
      <c r="J9" s="159"/>
    </row>
    <row r="10" spans="1:10" s="3" customFormat="1" ht="50.1" customHeight="1" x14ac:dyDescent="0.2">
      <c r="A10" s="158" t="s">
        <v>115</v>
      </c>
      <c r="B10" s="286" t="s">
        <v>354</v>
      </c>
      <c r="C10" s="286" t="s">
        <v>355</v>
      </c>
      <c r="D10" s="286" t="s">
        <v>356</v>
      </c>
      <c r="E10" s="286" t="s">
        <v>356</v>
      </c>
      <c r="F10" s="159" t="s">
        <v>354</v>
      </c>
      <c r="G10" s="159"/>
      <c r="H10" s="159" t="s">
        <v>355</v>
      </c>
      <c r="I10" s="159" t="s">
        <v>357</v>
      </c>
      <c r="J10" s="159" t="s">
        <v>358</v>
      </c>
    </row>
    <row r="11" spans="1:10" s="3" customFormat="1" ht="50.1" customHeight="1" x14ac:dyDescent="0.2">
      <c r="A11" s="158"/>
      <c r="B11" s="286" t="s">
        <v>359</v>
      </c>
      <c r="C11" s="286" t="s">
        <v>360</v>
      </c>
      <c r="D11" s="286"/>
      <c r="E11" s="286"/>
      <c r="F11" s="159" t="s">
        <v>359</v>
      </c>
      <c r="G11" s="159"/>
      <c r="H11" s="159" t="s">
        <v>360</v>
      </c>
      <c r="I11" s="159" t="s">
        <v>361</v>
      </c>
      <c r="J11" s="159" t="s">
        <v>362</v>
      </c>
    </row>
    <row r="12" spans="1:10" s="3" customFormat="1" ht="50.1" customHeight="1" x14ac:dyDescent="0.2">
      <c r="A12" s="160"/>
      <c r="B12" s="286" t="s">
        <v>356</v>
      </c>
      <c r="C12" s="286"/>
      <c r="D12" s="286"/>
      <c r="E12" s="286"/>
      <c r="F12" s="159" t="s">
        <v>356</v>
      </c>
      <c r="G12" s="159"/>
      <c r="H12" s="159"/>
      <c r="I12" s="159"/>
      <c r="J12" s="159"/>
    </row>
    <row r="13" spans="1:10" x14ac:dyDescent="0.2">
      <c r="B13" s="155"/>
      <c r="C13" s="155"/>
      <c r="D13" s="155"/>
      <c r="E13" s="155"/>
      <c r="F13" s="155"/>
      <c r="G13" s="155"/>
      <c r="H13" s="155"/>
      <c r="I13" s="155"/>
      <c r="J13" s="155"/>
    </row>
    <row r="14" spans="1:10" x14ac:dyDescent="0.2">
      <c r="B14" s="155"/>
      <c r="C14" s="155"/>
      <c r="D14" s="155"/>
      <c r="E14" s="155"/>
      <c r="F14" s="155"/>
      <c r="G14" s="155"/>
      <c r="H14" s="155"/>
      <c r="I14" s="155"/>
      <c r="J14" s="155"/>
    </row>
    <row r="15" spans="1:10" x14ac:dyDescent="0.2">
      <c r="B15" s="155"/>
      <c r="C15" s="155"/>
      <c r="D15" s="155"/>
      <c r="E15" s="155"/>
      <c r="F15" s="155"/>
      <c r="G15" s="155"/>
      <c r="H15" s="155"/>
      <c r="I15" s="155"/>
      <c r="J15" s="155"/>
    </row>
    <row r="16" spans="1:10" x14ac:dyDescent="0.2">
      <c r="B16" s="155"/>
      <c r="C16" s="155"/>
      <c r="D16" s="155"/>
      <c r="E16" s="155"/>
      <c r="F16" s="155"/>
      <c r="G16" s="155"/>
      <c r="H16" s="155"/>
      <c r="I16" s="155"/>
      <c r="J16" s="155"/>
    </row>
    <row r="17" spans="2:10" x14ac:dyDescent="0.2">
      <c r="B17" s="155"/>
      <c r="C17" s="155"/>
      <c r="D17" s="155"/>
      <c r="E17" s="155"/>
      <c r="F17" s="155"/>
      <c r="G17" s="155"/>
      <c r="H17" s="155"/>
      <c r="I17" s="155"/>
      <c r="J17" s="155"/>
    </row>
    <row r="18" spans="2:10" x14ac:dyDescent="0.2">
      <c r="B18" s="155"/>
      <c r="C18" s="155"/>
      <c r="D18" s="155"/>
      <c r="E18" s="155"/>
      <c r="F18" s="155"/>
      <c r="G18" s="155"/>
      <c r="H18" s="155"/>
      <c r="I18" s="155"/>
      <c r="J18" s="155"/>
    </row>
    <row r="19" spans="2:10" x14ac:dyDescent="0.2">
      <c r="B19" s="155"/>
      <c r="C19" s="155"/>
      <c r="D19" s="155"/>
      <c r="E19" s="155"/>
      <c r="F19" s="155"/>
      <c r="G19" s="155"/>
      <c r="H19" s="155"/>
      <c r="I19" s="155"/>
      <c r="J19" s="155"/>
    </row>
    <row r="20" spans="2:10" x14ac:dyDescent="0.2">
      <c r="B20" s="155"/>
      <c r="C20" s="155"/>
      <c r="D20" s="155"/>
      <c r="E20" s="155"/>
      <c r="F20" s="155"/>
      <c r="G20" s="155"/>
      <c r="H20" s="155"/>
      <c r="I20" s="155"/>
      <c r="J20" s="155"/>
    </row>
  </sheetData>
  <pageMargins left="0.7" right="0.7" top="0.78740157499999996" bottom="0.78740157499999996"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c8d9cec-0cdf-4871-8869-5083a039f9ea" xsi:nil="true"/>
    <lcf76f155ced4ddcb4097134ff3c332f xmlns="ee936fef-afc2-40e6-9617-ef7039d30ab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C7A5B8301DDAE418D8CB60A99AC9268" ma:contentTypeVersion="13" ma:contentTypeDescription="Vytvoří nový dokument" ma:contentTypeScope="" ma:versionID="e4ed95bc6f800643b2a4bc147b508a40">
  <xsd:schema xmlns:xsd="http://www.w3.org/2001/XMLSchema" xmlns:xs="http://www.w3.org/2001/XMLSchema" xmlns:p="http://schemas.microsoft.com/office/2006/metadata/properties" xmlns:ns2="ee936fef-afc2-40e6-9617-ef7039d30abb" xmlns:ns3="7c8d9cec-0cdf-4871-8869-5083a039f9ea" targetNamespace="http://schemas.microsoft.com/office/2006/metadata/properties" ma:root="true" ma:fieldsID="019e4bad7924ce367bf480466e7b5f9a" ns2:_="" ns3:_="">
    <xsd:import namespace="ee936fef-afc2-40e6-9617-ef7039d30abb"/>
    <xsd:import namespace="7c8d9cec-0cdf-4871-8869-5083a039f9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BillingMetadata"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936fef-afc2-40e6-9617-ef7039d30a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Značky obrázků" ma:readOnly="false" ma:fieldId="{5cf76f15-5ced-4ddc-b409-7134ff3c332f}" ma:taxonomyMulti="true" ma:sspId="ff4372e8-91f8-497c-a191-f950a110e243"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descrip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8d9cec-0cdf-4871-8869-5083a039f9e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eebdd95-0eb4-4e03-9e2f-d86aa18b6a6b}" ma:internalName="TaxCatchAll" ma:showField="CatchAllData" ma:web="7c8d9cec-0cdf-4871-8869-5083a039f9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2E7EAD-BC35-4B22-BC43-0F8701FB9A20}">
  <ds:schemaRefs>
    <ds:schemaRef ds:uri="http://schemas.microsoft.com/sharepoint/v3/contenttype/forms"/>
  </ds:schemaRefs>
</ds:datastoreItem>
</file>

<file path=customXml/itemProps2.xml><?xml version="1.0" encoding="utf-8"?>
<ds:datastoreItem xmlns:ds="http://schemas.openxmlformats.org/officeDocument/2006/customXml" ds:itemID="{62FE040D-A312-4CC7-8832-42AE0BEE54ED}">
  <ds:schemaRefs>
    <ds:schemaRef ds:uri="http://schemas.microsoft.com/office/2006/metadata/properties"/>
    <ds:schemaRef ds:uri="http://schemas.microsoft.com/office/infopath/2007/PartnerControls"/>
    <ds:schemaRef ds:uri="7c8d9cec-0cdf-4871-8869-5083a039f9ea"/>
    <ds:schemaRef ds:uri="ee936fef-afc2-40e6-9617-ef7039d30abb"/>
  </ds:schemaRefs>
</ds:datastoreItem>
</file>

<file path=customXml/itemProps3.xml><?xml version="1.0" encoding="utf-8"?>
<ds:datastoreItem xmlns:ds="http://schemas.openxmlformats.org/officeDocument/2006/customXml" ds:itemID="{9ED1FAC6-8BCA-4E7E-B511-56EFD9D099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936fef-afc2-40e6-9617-ef7039d30abb"/>
    <ds:schemaRef ds:uri="7c8d9cec-0cdf-4871-8869-5083a039f9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13</vt:i4>
      </vt:variant>
      <vt:variant>
        <vt:lpstr>Pojmenované oblasti</vt:lpstr>
      </vt:variant>
      <vt:variant>
        <vt:i4>12</vt:i4>
      </vt:variant>
    </vt:vector>
  </HeadingPairs>
  <TitlesOfParts>
    <vt:vector size="25" baseType="lpstr">
      <vt:lpstr>Úvodní strana</vt:lpstr>
      <vt:lpstr>Id. žádosti</vt:lpstr>
      <vt:lpstr>Souhrn</vt:lpstr>
      <vt:lpstr>Souhrn_pro_bodovaná_kritéria</vt:lpstr>
      <vt:lpstr>K.1</vt:lpstr>
      <vt:lpstr>K.2</vt:lpstr>
      <vt:lpstr>K.3</vt:lpstr>
      <vt:lpstr>K.4</vt:lpstr>
      <vt:lpstr>K.5</vt:lpstr>
      <vt:lpstr>K.6_relevance</vt:lpstr>
      <vt:lpstr>K.7_hospodárnost</vt:lpstr>
      <vt:lpstr>Analýza rizik</vt:lpstr>
      <vt:lpstr>indikátory</vt:lpstr>
      <vt:lpstr>'Analýza rizik'!Oblast_tisku</vt:lpstr>
      <vt:lpstr>'Id. žádosti'!Oblast_tisku</vt:lpstr>
      <vt:lpstr>K.1!Oblast_tisku</vt:lpstr>
      <vt:lpstr>K.2!Oblast_tisku</vt:lpstr>
      <vt:lpstr>K.3!Oblast_tisku</vt:lpstr>
      <vt:lpstr>K.4!Oblast_tisku</vt:lpstr>
      <vt:lpstr>K.5!Oblast_tisku</vt:lpstr>
      <vt:lpstr>K.6_relevance!Oblast_tisku</vt:lpstr>
      <vt:lpstr>K.7_hospodárnost!Oblast_tisku</vt:lpstr>
      <vt:lpstr>Souhrn!Oblast_tisku</vt:lpstr>
      <vt:lpstr>Souhrn_pro_bodovaná_kritéria!Oblast_tisku</vt:lpstr>
      <vt:lpstr>'Úvodní strana'!Oblast_tisku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Hodnotící soubor - SC 1.1, 2.1, 3.1 OPD</dc:title>
  <dc:subject/>
  <dc:creator>Melenová Jana Ing.</dc:creator>
  <cp:keywords/>
  <dc:description/>
  <cp:lastModifiedBy>Svobodová Veronika Ing.</cp:lastModifiedBy>
  <cp:revision/>
  <dcterms:created xsi:type="dcterms:W3CDTF">2015-07-10T12:13:21Z</dcterms:created>
  <dcterms:modified xsi:type="dcterms:W3CDTF">2026-08-19T09:20:15Z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0x010100BC7A5B8301DDAE418D8CB60A99AC9268</vt:lpwstr>
  </property>
  <property fmtid="{D5CDD505-2E9C-101B-9397-08002B2CF9AE}" pid="3" name="Order">
    <vt:r8>36223200</vt:r8>
  </property>
  <property fmtid="{D5CDD505-2E9C-101B-9397-08002B2CF9AE}" pid="4" name="MediaServiceImageTags">
    <vt:lpwstr/>
  </property>
</Properties>
</file>